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USON\rozpočty\byty kotle\"/>
    </mc:Choice>
  </mc:AlternateContent>
  <bookViews>
    <workbookView xWindow="0" yWindow="0" windowWidth="0" windowHeight="0"/>
  </bookViews>
  <sheets>
    <sheet name="Rekapitulace stavby" sheetId="1" r:id="rId1"/>
    <sheet name="00 - VRN" sheetId="2" r:id="rId2"/>
    <sheet name="01 - Batelov VB" sheetId="3" r:id="rId3"/>
    <sheet name="02 - Hodice BZ" sheetId="4" r:id="rId4"/>
    <sheet name="03 - Humpolec STR Dom" sheetId="5" r:id="rId5"/>
    <sheet name="04 - Jaroměřice n-R VB" sheetId="6" r:id="rId6"/>
    <sheet name="05 - Laštovičky BZ" sheetId="7" r:id="rId7"/>
    <sheet name="06 - Obrataň VB" sheetId="8" r:id="rId8"/>
    <sheet name="07 - Rozsochy BZ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'00 - VRN'!$C$83:$K$107</definedName>
    <definedName name="_xlnm.Print_Area" localSheetId="1">'00 - VRN'!$C$4:$J$39,'00 - VRN'!$C$45:$J$65,'00 - VRN'!$C$71:$K$107</definedName>
    <definedName name="_xlnm.Print_Titles" localSheetId="1">'00 - VRN'!$83:$83</definedName>
    <definedName name="_xlnm._FilterDatabase" localSheetId="2" hidden="1">'01 - Batelov VB'!$C$92:$K$264</definedName>
    <definedName name="_xlnm.Print_Area" localSheetId="2">'01 - Batelov VB'!$C$4:$J$39,'01 - Batelov VB'!$C$45:$J$74,'01 - Batelov VB'!$C$80:$K$264</definedName>
    <definedName name="_xlnm.Print_Titles" localSheetId="2">'01 - Batelov VB'!$92:$92</definedName>
    <definedName name="_xlnm._FilterDatabase" localSheetId="3" hidden="1">'02 - Hodice BZ'!$C$95:$K$319</definedName>
    <definedName name="_xlnm.Print_Area" localSheetId="3">'02 - Hodice BZ'!$C$4:$J$39,'02 - Hodice BZ'!$C$45:$J$77,'02 - Hodice BZ'!$C$83:$K$319</definedName>
    <definedName name="_xlnm.Print_Titles" localSheetId="3">'02 - Hodice BZ'!$95:$95</definedName>
    <definedName name="_xlnm._FilterDatabase" localSheetId="4" hidden="1">'03 - Humpolec STR Dom'!$C$89:$K$222</definedName>
    <definedName name="_xlnm.Print_Area" localSheetId="4">'03 - Humpolec STR Dom'!$C$4:$J$39,'03 - Humpolec STR Dom'!$C$45:$J$71,'03 - Humpolec STR Dom'!$C$77:$K$222</definedName>
    <definedName name="_xlnm.Print_Titles" localSheetId="4">'03 - Humpolec STR Dom'!$89:$89</definedName>
    <definedName name="_xlnm._FilterDatabase" localSheetId="5" hidden="1">'04 - Jaroměřice n-R VB'!$C$84:$K$182</definedName>
    <definedName name="_xlnm.Print_Area" localSheetId="5">'04 - Jaroměřice n-R VB'!$C$4:$J$39,'04 - Jaroměřice n-R VB'!$C$45:$J$66,'04 - Jaroměřice n-R VB'!$C$72:$K$182</definedName>
    <definedName name="_xlnm.Print_Titles" localSheetId="5">'04 - Jaroměřice n-R VB'!$84:$84</definedName>
    <definedName name="_xlnm._FilterDatabase" localSheetId="6" hidden="1">'05 - Laštovičky BZ'!$C$88:$K$251</definedName>
    <definedName name="_xlnm.Print_Area" localSheetId="6">'05 - Laštovičky BZ'!$C$4:$J$39,'05 - Laštovičky BZ'!$C$45:$J$70,'05 - Laštovičky BZ'!$C$76:$K$251</definedName>
    <definedName name="_xlnm.Print_Titles" localSheetId="6">'05 - Laštovičky BZ'!$88:$88</definedName>
    <definedName name="_xlnm._FilterDatabase" localSheetId="7" hidden="1">'06 - Obrataň VB'!$C$93:$K$296</definedName>
    <definedName name="_xlnm.Print_Area" localSheetId="7">'06 - Obrataň VB'!$C$4:$J$39,'06 - Obrataň VB'!$C$45:$J$75,'06 - Obrataň VB'!$C$81:$K$296</definedName>
    <definedName name="_xlnm.Print_Titles" localSheetId="7">'06 - Obrataň VB'!$93:$93</definedName>
    <definedName name="_xlnm._FilterDatabase" localSheetId="8" hidden="1">'07 - Rozsochy BZ'!$C$90:$K$249</definedName>
    <definedName name="_xlnm.Print_Area" localSheetId="8">'07 - Rozsochy BZ'!$C$4:$J$39,'07 - Rozsochy BZ'!$C$45:$J$72,'07 - Rozsochy BZ'!$C$78:$K$249</definedName>
    <definedName name="_xlnm.Print_Titles" localSheetId="8">'07 - Rozsochy BZ'!$90:$90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F85"/>
  <c r="E83"/>
  <c r="F52"/>
  <c r="E50"/>
  <c r="J24"/>
  <c r="E24"/>
  <c r="J88"/>
  <c r="J23"/>
  <c r="J21"/>
  <c r="E21"/>
  <c r="J87"/>
  <c r="J20"/>
  <c r="J18"/>
  <c r="E18"/>
  <c r="F55"/>
  <c r="J17"/>
  <c r="J15"/>
  <c r="E15"/>
  <c r="F87"/>
  <c r="J14"/>
  <c r="J12"/>
  <c r="J85"/>
  <c r="E7"/>
  <c r="E81"/>
  <c i="8" r="J37"/>
  <c r="J36"/>
  <c i="1" r="AY61"/>
  <c i="8" r="J35"/>
  <c i="1" r="AX61"/>
  <c i="8" r="BI293"/>
  <c r="BH293"/>
  <c r="BG293"/>
  <c r="BF293"/>
  <c r="T293"/>
  <c r="R293"/>
  <c r="P293"/>
  <c r="BI288"/>
  <c r="BH288"/>
  <c r="BG288"/>
  <c r="BF288"/>
  <c r="T288"/>
  <c r="R288"/>
  <c r="P288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T154"/>
  <c r="R155"/>
  <c r="R154"/>
  <c r="P155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T113"/>
  <c r="R114"/>
  <c r="R113"/>
  <c r="P114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T96"/>
  <c r="R97"/>
  <c r="R96"/>
  <c r="P97"/>
  <c r="P96"/>
  <c r="F88"/>
  <c r="E86"/>
  <c r="F52"/>
  <c r="E50"/>
  <c r="J24"/>
  <c r="E24"/>
  <c r="J91"/>
  <c r="J23"/>
  <c r="J21"/>
  <c r="E21"/>
  <c r="J90"/>
  <c r="J20"/>
  <c r="J18"/>
  <c r="E18"/>
  <c r="F55"/>
  <c r="J17"/>
  <c r="J15"/>
  <c r="E15"/>
  <c r="F54"/>
  <c r="J14"/>
  <c r="J12"/>
  <c r="J52"/>
  <c r="E7"/>
  <c r="E84"/>
  <c i="7" r="J37"/>
  <c r="J36"/>
  <c i="1" r="AY60"/>
  <c i="7" r="J35"/>
  <c i="1" r="AX60"/>
  <c i="7"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F83"/>
  <c r="E81"/>
  <c r="F52"/>
  <c r="E50"/>
  <c r="J24"/>
  <c r="E24"/>
  <c r="J86"/>
  <c r="J23"/>
  <c r="J21"/>
  <c r="E21"/>
  <c r="J54"/>
  <c r="J20"/>
  <c r="J18"/>
  <c r="E18"/>
  <c r="F55"/>
  <c r="J17"/>
  <c r="J15"/>
  <c r="E15"/>
  <c r="F85"/>
  <c r="J14"/>
  <c r="J12"/>
  <c r="J83"/>
  <c r="E7"/>
  <c r="E79"/>
  <c i="6" r="J37"/>
  <c r="J36"/>
  <c i="1" r="AY59"/>
  <c i="6" r="J35"/>
  <c i="1" r="AX59"/>
  <c i="6"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F79"/>
  <c r="E77"/>
  <c r="F52"/>
  <c r="E50"/>
  <c r="J24"/>
  <c r="E24"/>
  <c r="J82"/>
  <c r="J23"/>
  <c r="J21"/>
  <c r="E21"/>
  <c r="J81"/>
  <c r="J20"/>
  <c r="J18"/>
  <c r="E18"/>
  <c r="F55"/>
  <c r="J17"/>
  <c r="J15"/>
  <c r="E15"/>
  <c r="F54"/>
  <c r="J14"/>
  <c r="J12"/>
  <c r="J52"/>
  <c r="E7"/>
  <c r="E75"/>
  <c i="5" r="J37"/>
  <c r="J36"/>
  <c i="1" r="AY58"/>
  <c i="5" r="J35"/>
  <c i="1" r="AX58"/>
  <c i="5"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T113"/>
  <c r="R114"/>
  <c r="R113"/>
  <c r="P114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F84"/>
  <c r="E82"/>
  <c r="F52"/>
  <c r="E50"/>
  <c r="J24"/>
  <c r="E24"/>
  <c r="J87"/>
  <c r="J23"/>
  <c r="J21"/>
  <c r="E21"/>
  <c r="J86"/>
  <c r="J20"/>
  <c r="J18"/>
  <c r="E18"/>
  <c r="F55"/>
  <c r="J17"/>
  <c r="J15"/>
  <c r="E15"/>
  <c r="F54"/>
  <c r="J14"/>
  <c r="J12"/>
  <c r="J84"/>
  <c r="E7"/>
  <c r="E48"/>
  <c i="4" r="J37"/>
  <c r="J36"/>
  <c i="1" r="AY57"/>
  <c i="4" r="J35"/>
  <c i="1" r="AX57"/>
  <c i="4" r="BI316"/>
  <c r="BH316"/>
  <c r="BG316"/>
  <c r="BF316"/>
  <c r="T316"/>
  <c r="R316"/>
  <c r="P316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69"/>
  <c r="BH269"/>
  <c r="BG269"/>
  <c r="BF269"/>
  <c r="T269"/>
  <c r="T268"/>
  <c r="R269"/>
  <c r="R268"/>
  <c r="P269"/>
  <c r="P268"/>
  <c r="BI265"/>
  <c r="BH265"/>
  <c r="BG265"/>
  <c r="BF265"/>
  <c r="T265"/>
  <c r="R265"/>
  <c r="P265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F90"/>
  <c r="E88"/>
  <c r="F52"/>
  <c r="E50"/>
  <c r="J24"/>
  <c r="E24"/>
  <c r="J93"/>
  <c r="J23"/>
  <c r="J21"/>
  <c r="E21"/>
  <c r="J92"/>
  <c r="J20"/>
  <c r="J18"/>
  <c r="E18"/>
  <c r="F93"/>
  <c r="J17"/>
  <c r="J15"/>
  <c r="E15"/>
  <c r="F54"/>
  <c r="J14"/>
  <c r="J12"/>
  <c r="J90"/>
  <c r="E7"/>
  <c r="E86"/>
  <c i="3" r="J37"/>
  <c r="J36"/>
  <c i="1" r="AY56"/>
  <c i="3" r="J35"/>
  <c i="1" r="AX56"/>
  <c i="3"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38"/>
  <c r="BH238"/>
  <c r="BG238"/>
  <c r="BF238"/>
  <c r="T238"/>
  <c r="R238"/>
  <c r="P238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F87"/>
  <c r="E85"/>
  <c r="F52"/>
  <c r="E50"/>
  <c r="J24"/>
  <c r="E24"/>
  <c r="J55"/>
  <c r="J23"/>
  <c r="J21"/>
  <c r="E21"/>
  <c r="J89"/>
  <c r="J20"/>
  <c r="J18"/>
  <c r="E18"/>
  <c r="F55"/>
  <c r="J17"/>
  <c r="J15"/>
  <c r="E15"/>
  <c r="F89"/>
  <c r="J14"/>
  <c r="J12"/>
  <c r="J52"/>
  <c r="E7"/>
  <c r="E83"/>
  <c i="2" r="J37"/>
  <c r="J36"/>
  <c i="1" r="AY55"/>
  <c i="2" r="J35"/>
  <c i="1" r="AX55"/>
  <c i="2" r="BI104"/>
  <c r="BH104"/>
  <c r="BG104"/>
  <c r="BF104"/>
  <c r="T104"/>
  <c r="T103"/>
  <c r="R104"/>
  <c r="R103"/>
  <c r="P104"/>
  <c r="P103"/>
  <c r="BI99"/>
  <c r="BH99"/>
  <c r="BG99"/>
  <c r="BF99"/>
  <c r="T99"/>
  <c r="T98"/>
  <c r="T97"/>
  <c r="R99"/>
  <c r="R98"/>
  <c r="R97"/>
  <c r="P99"/>
  <c r="P98"/>
  <c r="P97"/>
  <c r="BI87"/>
  <c r="BH87"/>
  <c r="BG87"/>
  <c r="BF87"/>
  <c r="T87"/>
  <c r="T86"/>
  <c r="T85"/>
  <c r="T84"/>
  <c r="R87"/>
  <c r="R86"/>
  <c r="R85"/>
  <c r="R84"/>
  <c r="P87"/>
  <c r="P86"/>
  <c r="P85"/>
  <c r="P84"/>
  <c i="1" r="AU55"/>
  <c i="2" r="F78"/>
  <c r="E76"/>
  <c r="F52"/>
  <c r="E50"/>
  <c r="J24"/>
  <c r="E24"/>
  <c r="J81"/>
  <c r="J23"/>
  <c r="J21"/>
  <c r="E21"/>
  <c r="J80"/>
  <c r="J20"/>
  <c r="J18"/>
  <c r="E18"/>
  <c r="F81"/>
  <c r="J17"/>
  <c r="J15"/>
  <c r="E15"/>
  <c r="F80"/>
  <c r="J14"/>
  <c r="J12"/>
  <c r="J78"/>
  <c r="E7"/>
  <c r="E74"/>
  <c i="1" r="L50"/>
  <c r="AM50"/>
  <c r="AM49"/>
  <c r="L49"/>
  <c r="AM47"/>
  <c r="L47"/>
  <c r="L45"/>
  <c r="L44"/>
  <c i="3" r="J140"/>
  <c r="J221"/>
  <c r="BK140"/>
  <c r="BK221"/>
  <c r="BK144"/>
  <c i="4" r="BK252"/>
  <c r="J140"/>
  <c r="J274"/>
  <c r="J189"/>
  <c r="J115"/>
  <c r="J207"/>
  <c r="J120"/>
  <c i="5" r="J214"/>
  <c r="J179"/>
  <c r="BK114"/>
  <c r="BK152"/>
  <c r="J204"/>
  <c r="J98"/>
  <c i="6" r="J96"/>
  <c r="BK170"/>
  <c r="J138"/>
  <c r="J88"/>
  <c i="7" r="J237"/>
  <c r="J115"/>
  <c r="BK109"/>
  <c r="BK227"/>
  <c r="J142"/>
  <c r="BK186"/>
  <c r="J111"/>
  <c i="8" r="J226"/>
  <c r="J148"/>
  <c r="BK256"/>
  <c r="J222"/>
  <c r="BK195"/>
  <c r="J151"/>
  <c r="J114"/>
  <c r="J260"/>
  <c r="BK218"/>
  <c r="BK260"/>
  <c r="BK215"/>
  <c r="BK206"/>
  <c r="BK171"/>
  <c r="BK143"/>
  <c r="BK123"/>
  <c i="9" r="BK246"/>
  <c r="BK219"/>
  <c r="BK206"/>
  <c r="J189"/>
  <c r="J157"/>
  <c r="J135"/>
  <c r="J111"/>
  <c r="BK96"/>
  <c r="J219"/>
  <c r="BK197"/>
  <c r="J153"/>
  <c r="BK119"/>
  <c r="J237"/>
  <c r="J197"/>
  <c r="J185"/>
  <c r="BK160"/>
  <c r="BK143"/>
  <c r="J106"/>
  <c r="BK229"/>
  <c r="J143"/>
  <c i="3" r="BK256"/>
  <c r="J144"/>
  <c r="BK206"/>
  <c r="BK250"/>
  <c r="J204"/>
  <c r="J129"/>
  <c r="J160"/>
  <c i="4" r="BK274"/>
  <c r="J184"/>
  <c r="BK293"/>
  <c r="J204"/>
  <c r="J160"/>
  <c r="BK305"/>
  <c r="BK289"/>
  <c r="J263"/>
  <c r="BK198"/>
  <c r="BK160"/>
  <c i="5" r="BK134"/>
  <c r="BK164"/>
  <c r="BK98"/>
  <c r="J206"/>
  <c r="J105"/>
  <c i="6" r="J162"/>
  <c r="BK174"/>
  <c r="J156"/>
  <c i="7" r="BK208"/>
  <c r="BK97"/>
  <c r="J183"/>
  <c i="3" r="BK246"/>
  <c r="J115"/>
  <c r="BK164"/>
  <c r="J214"/>
  <c r="BK132"/>
  <c r="J238"/>
  <c r="J164"/>
  <c i="4" r="J265"/>
  <c r="BK182"/>
  <c r="BK249"/>
  <c r="BK186"/>
  <c r="BK245"/>
  <c r="J124"/>
  <c i="5" r="J144"/>
  <c r="J182"/>
  <c r="J93"/>
  <c r="BK107"/>
  <c r="J168"/>
  <c i="6" r="J149"/>
  <c r="BK149"/>
  <c r="BK108"/>
  <c r="J112"/>
  <c i="7" r="BK232"/>
  <c r="BK160"/>
  <c r="BK101"/>
  <c r="BK152"/>
  <c r="BK183"/>
  <c i="8" r="J266"/>
  <c r="BK139"/>
  <c r="J254"/>
  <c r="J212"/>
  <c r="BK183"/>
  <c r="BK266"/>
  <c r="J256"/>
  <c i="2" r="BK104"/>
  <c i="3" r="BK232"/>
  <c r="J175"/>
  <c r="BK108"/>
  <c r="J152"/>
  <c i="4" r="BK269"/>
  <c r="J214"/>
  <c r="BK301"/>
  <c r="BK214"/>
  <c r="J164"/>
  <c r="BK243"/>
  <c r="BK144"/>
  <c r="BK120"/>
  <c i="5" r="BK142"/>
  <c r="BK168"/>
  <c r="J208"/>
  <c r="BK170"/>
  <c i="6" r="J179"/>
  <c r="BK164"/>
  <c r="J142"/>
  <c r="BK116"/>
  <c i="7" r="BK244"/>
  <c r="J149"/>
  <c r="J125"/>
  <c r="BK155"/>
  <c r="J205"/>
  <c r="BK123"/>
  <c i="8" r="BK262"/>
  <c r="J163"/>
  <c r="J280"/>
  <c r="J215"/>
  <c r="J185"/>
  <c r="J139"/>
  <c r="J105"/>
  <c r="BK250"/>
  <c r="BK228"/>
  <c r="BK280"/>
  <c r="BK222"/>
  <c r="J187"/>
  <c r="BK159"/>
  <c r="BK130"/>
  <c r="BK101"/>
  <c i="9" r="J235"/>
  <c r="J209"/>
  <c r="J195"/>
  <c r="BK166"/>
  <c r="BK153"/>
  <c r="J119"/>
  <c r="J108"/>
  <c r="BK241"/>
  <c r="BK199"/>
  <c r="BK157"/>
  <c r="J145"/>
  <c r="BK111"/>
  <c r="BK235"/>
  <c r="BK209"/>
  <c r="J181"/>
  <c r="BK147"/>
  <c r="J131"/>
  <c r="J94"/>
  <c r="BK195"/>
  <c r="BK169"/>
  <c r="BK103"/>
  <c i="3" r="J212"/>
  <c r="BK244"/>
  <c r="J173"/>
  <c r="BK127"/>
  <c r="BK168"/>
  <c r="BK115"/>
  <c r="BK214"/>
  <c i="4" r="BK316"/>
  <c r="BK235"/>
  <c r="J137"/>
  <c r="BK255"/>
  <c r="J182"/>
  <c r="J311"/>
  <c r="J301"/>
  <c r="J282"/>
  <c r="BK231"/>
  <c r="J99"/>
  <c i="5" r="BK210"/>
  <c r="J192"/>
  <c r="J130"/>
  <c r="J138"/>
  <c r="BK162"/>
  <c i="6" r="BK152"/>
  <c r="BK138"/>
  <c r="BK112"/>
  <c r="J104"/>
  <c i="7" r="BK120"/>
  <c r="BK191"/>
  <c i="2" r="BK87"/>
  <c i="3" r="J187"/>
  <c r="BK204"/>
  <c r="J100"/>
  <c r="BK173"/>
  <c r="BK119"/>
  <c r="J206"/>
  <c i="4" r="BK286"/>
  <c r="BK204"/>
  <c r="J305"/>
  <c r="BK207"/>
  <c r="J144"/>
  <c r="J195"/>
  <c r="BK164"/>
  <c i="5" r="J202"/>
  <c r="J170"/>
  <c r="BK204"/>
  <c r="BK214"/>
  <c r="BK126"/>
  <c i="6" r="BK114"/>
  <c r="BK88"/>
  <c r="J152"/>
  <c i="7" r="BK178"/>
  <c r="J202"/>
  <c r="J130"/>
  <c r="J178"/>
  <c r="J242"/>
  <c r="J133"/>
  <c i="8" r="BK243"/>
  <c r="J171"/>
  <c r="J282"/>
  <c r="J232"/>
  <c r="J197"/>
  <c r="J109"/>
  <c r="BK240"/>
  <c r="J209"/>
  <c r="J175"/>
  <c r="BK148"/>
  <c r="J127"/>
  <c r="J97"/>
  <c r="BK288"/>
  <c r="BK270"/>
  <c r="J243"/>
  <c i="9" r="J139"/>
  <c r="BK237"/>
  <c r="BK213"/>
  <c r="BK172"/>
  <c r="J115"/>
  <c i="2" r="J87"/>
  <c i="3" r="J193"/>
  <c r="BK100"/>
  <c r="BK210"/>
  <c r="BK166"/>
  <c r="BK248"/>
  <c r="J166"/>
  <c r="BK112"/>
  <c r="J196"/>
  <c r="J119"/>
  <c i="4" r="BK263"/>
  <c r="BK189"/>
  <c r="BK111"/>
  <c r="BK265"/>
  <c r="J210"/>
  <c r="J152"/>
  <c r="BK241"/>
  <c r="BK148"/>
  <c r="BK168"/>
  <c i="5" r="BK208"/>
  <c r="J95"/>
  <c r="J162"/>
  <c r="BK206"/>
  <c r="BK118"/>
  <c r="J159"/>
  <c r="BK93"/>
  <c i="6" r="BK104"/>
  <c r="BK122"/>
  <c r="J168"/>
  <c r="J114"/>
  <c i="7" r="BK165"/>
  <c r="BK242"/>
  <c r="BK149"/>
  <c r="J105"/>
  <c r="J196"/>
  <c r="J147"/>
  <c r="J248"/>
  <c r="J181"/>
  <c r="BK115"/>
  <c i="8" r="BK278"/>
  <c r="BK234"/>
  <c r="BK175"/>
  <c r="J183"/>
  <c i="3" r="J112"/>
  <c r="J246"/>
  <c r="BK200"/>
  <c r="J127"/>
  <c r="J168"/>
  <c i="4" r="J293"/>
  <c r="J186"/>
  <c r="BK103"/>
  <c r="BK237"/>
  <c r="BK176"/>
  <c r="BK259"/>
  <c r="BK174"/>
  <c r="J156"/>
  <c i="5" r="BK190"/>
  <c r="J210"/>
  <c r="BK144"/>
  <c r="J126"/>
  <c r="J156"/>
  <c i="6" r="BK156"/>
  <c r="BK140"/>
  <c r="BK124"/>
  <c r="J129"/>
  <c i="7" r="J246"/>
  <c r="J191"/>
  <c r="J170"/>
  <c r="J97"/>
  <c r="BK246"/>
  <c r="BK170"/>
  <c r="J101"/>
  <c i="8" r="BK197"/>
  <c r="J284"/>
  <c r="J250"/>
  <c r="BK209"/>
  <c r="BK163"/>
  <c r="J132"/>
  <c r="BK97"/>
  <c r="J143"/>
  <c r="BK232"/>
  <c r="BK212"/>
  <c r="BK179"/>
  <c r="BK151"/>
  <c r="BK127"/>
  <c r="BK105"/>
  <c i="9" r="J241"/>
  <c r="J213"/>
  <c r="J199"/>
  <c r="BK178"/>
  <c r="J163"/>
  <c r="BK139"/>
  <c r="BK106"/>
  <c r="J233"/>
  <c r="J206"/>
  <c r="J160"/>
  <c r="BK127"/>
  <c r="BK94"/>
  <c r="J229"/>
  <c r="BK189"/>
  <c r="J169"/>
  <c r="BK145"/>
  <c r="J103"/>
  <c r="BK217"/>
  <c r="BK181"/>
  <c r="J127"/>
  <c i="3" r="BK234"/>
  <c r="J171"/>
  <c r="BK218"/>
  <c r="BK171"/>
  <c r="J234"/>
  <c r="BK178"/>
  <c r="BK261"/>
  <c r="J184"/>
  <c i="4" r="BK299"/>
  <c r="BK221"/>
  <c r="J307"/>
  <c r="J243"/>
  <c r="BK128"/>
  <c r="BK303"/>
  <c r="J286"/>
  <c r="J249"/>
  <c r="BK152"/>
  <c r="BK117"/>
  <c i="5" r="J172"/>
  <c r="BK176"/>
  <c r="BK192"/>
  <c r="J110"/>
  <c r="J152"/>
  <c i="6" r="J116"/>
  <c r="J140"/>
  <c r="J122"/>
  <c i="7" r="BK196"/>
  <c r="J244"/>
  <c i="2" r="J104"/>
  <c i="3" r="J210"/>
  <c r="J232"/>
  <c r="BK129"/>
  <c r="BK196"/>
  <c r="BK96"/>
  <c r="BK193"/>
  <c r="J108"/>
  <c i="4" r="BK228"/>
  <c r="BK135"/>
  <c r="BK225"/>
  <c r="J174"/>
  <c r="J235"/>
  <c r="J128"/>
  <c r="BK115"/>
  <c i="5" r="J118"/>
  <c r="BK156"/>
  <c r="J142"/>
  <c r="BK154"/>
  <c i="6" r="J174"/>
  <c r="BK179"/>
  <c r="BK168"/>
  <c r="J124"/>
  <c i="7" r="BK107"/>
  <c r="J140"/>
  <c r="BK205"/>
  <c r="BK248"/>
  <c r="J152"/>
  <c r="J94"/>
  <c i="8" r="BK185"/>
  <c r="BK119"/>
  <c r="J240"/>
  <c r="BK203"/>
  <c r="J119"/>
  <c r="J276"/>
  <c r="J234"/>
  <c r="J206"/>
  <c r="BK135"/>
  <c r="J293"/>
  <c r="BK254"/>
  <c i="9" r="BK123"/>
  <c r="J223"/>
  <c r="J178"/>
  <c r="BK131"/>
  <c i="2" r="BK99"/>
  <c i="3" r="J224"/>
  <c r="J181"/>
  <c r="J250"/>
  <c r="BK187"/>
  <c r="J132"/>
  <c r="BK228"/>
  <c r="J190"/>
  <c r="J124"/>
  <c r="J261"/>
  <c r="BK175"/>
  <c r="BK104"/>
  <c i="4" r="BK278"/>
  <c r="J225"/>
  <c r="J148"/>
  <c r="J289"/>
  <c r="BK218"/>
  <c r="BK184"/>
  <c r="J117"/>
  <c r="J252"/>
  <c r="BK201"/>
  <c r="J132"/>
  <c r="BK132"/>
  <c i="5" r="J219"/>
  <c r="BK122"/>
  <c r="BK172"/>
  <c r="J134"/>
  <c r="J102"/>
  <c r="BK146"/>
  <c r="J196"/>
  <c r="BK130"/>
  <c i="6" r="J164"/>
  <c r="J166"/>
  <c r="BK96"/>
  <c r="BK129"/>
  <c r="BK126"/>
  <c i="7" r="BK198"/>
  <c r="BK111"/>
  <c r="J186"/>
  <c r="J120"/>
  <c r="J92"/>
  <c r="J173"/>
  <c r="BK125"/>
  <c r="BK214"/>
  <c r="J165"/>
  <c r="BK140"/>
  <c i="8" r="J288"/>
  <c r="J246"/>
  <c r="BK187"/>
  <c r="J146"/>
  <c i="1" r="AS54"/>
  <c i="3" r="BK160"/>
  <c r="J200"/>
  <c i="4" r="BK311"/>
  <c r="J231"/>
  <c r="J172"/>
  <c r="J259"/>
  <c r="J201"/>
  <c r="BK140"/>
  <c r="J228"/>
  <c r="BK172"/>
  <c r="J107"/>
  <c i="5" r="BK110"/>
  <c r="BK159"/>
  <c r="BK196"/>
  <c r="BK105"/>
  <c r="J122"/>
  <c i="6" r="J126"/>
  <c r="J108"/>
  <c r="BK162"/>
  <c r="BK92"/>
  <c i="7" r="J227"/>
  <c r="BK94"/>
  <c r="BK138"/>
  <c r="BK181"/>
  <c r="BK105"/>
  <c r="BK142"/>
  <c i="8" r="BK282"/>
  <c r="J179"/>
  <c r="J135"/>
  <c r="BK236"/>
  <c r="BK200"/>
  <c r="J155"/>
  <c r="J123"/>
  <c r="J270"/>
  <c r="J236"/>
  <c r="J130"/>
  <c r="J228"/>
  <c r="BK193"/>
  <c r="J167"/>
  <c r="BK146"/>
  <c r="BK114"/>
  <c i="9" r="J246"/>
  <c r="J217"/>
  <c r="J203"/>
  <c r="J191"/>
  <c r="J175"/>
  <c r="J147"/>
  <c r="BK115"/>
  <c r="J99"/>
  <c r="BK223"/>
  <c r="J172"/>
  <c r="BK155"/>
  <c r="J123"/>
  <c r="J231"/>
  <c r="BK191"/>
  <c r="BK163"/>
  <c r="BK135"/>
  <c r="BK108"/>
  <c r="BK233"/>
  <c r="BK203"/>
  <c r="BK175"/>
  <c i="2" r="J99"/>
  <c i="3" r="BK190"/>
  <c r="J96"/>
  <c r="BK184"/>
  <c r="BK136"/>
  <c r="BK224"/>
  <c r="BK148"/>
  <c r="J248"/>
  <c r="BK124"/>
  <c i="4" r="J255"/>
  <c r="J168"/>
  <c r="J269"/>
  <c r="J192"/>
  <c r="J316"/>
  <c r="J299"/>
  <c r="J278"/>
  <c r="BK210"/>
  <c r="J135"/>
  <c r="BK99"/>
  <c i="5" r="J107"/>
  <c r="J146"/>
  <c r="BK179"/>
  <c r="J176"/>
  <c i="6" r="J170"/>
  <c r="J92"/>
  <c r="BK100"/>
  <c r="BK132"/>
  <c i="7" r="J155"/>
  <c r="J214"/>
  <c i="3" r="J228"/>
  <c r="J256"/>
  <c r="BK181"/>
  <c r="J244"/>
  <c r="BK152"/>
  <c r="J252"/>
  <c r="J148"/>
  <c i="4" r="J241"/>
  <c r="BK156"/>
  <c r="BK282"/>
  <c r="BK195"/>
  <c r="BK124"/>
  <c r="J218"/>
  <c r="J103"/>
  <c i="5" r="BK219"/>
  <c r="BK202"/>
  <c r="BK138"/>
  <c r="BK182"/>
  <c r="J186"/>
  <c r="BK102"/>
  <c i="6" r="J132"/>
  <c r="BK134"/>
  <c r="J134"/>
  <c i="7" r="BK130"/>
  <c r="BK173"/>
  <c r="BK237"/>
  <c r="J138"/>
  <c r="BK202"/>
  <c r="J109"/>
  <c i="8" r="J200"/>
  <c r="J159"/>
  <c r="J278"/>
  <c r="J218"/>
  <c r="J193"/>
  <c r="J101"/>
  <c r="J262"/>
  <c r="BK226"/>
  <c r="J195"/>
  <c r="BK167"/>
  <c r="BK132"/>
  <c r="BK109"/>
  <c r="BK293"/>
  <c r="BK284"/>
  <c r="BK276"/>
  <c r="BK246"/>
  <c i="9" r="J155"/>
  <c r="J96"/>
  <c r="BK231"/>
  <c r="BK185"/>
  <c r="J166"/>
  <c r="BK99"/>
  <c i="3" r="BK252"/>
  <c r="J156"/>
  <c r="BK238"/>
  <c r="J178"/>
  <c r="J104"/>
  <c r="BK212"/>
  <c r="J136"/>
  <c r="J218"/>
  <c r="BK156"/>
  <c i="4" r="BK307"/>
  <c r="J237"/>
  <c r="J176"/>
  <c r="J303"/>
  <c r="J245"/>
  <c r="J198"/>
  <c r="BK137"/>
  <c r="J221"/>
  <c r="BK192"/>
  <c r="BK107"/>
  <c r="J111"/>
  <c i="5" r="J164"/>
  <c r="BK186"/>
  <c r="J154"/>
  <c r="J190"/>
  <c r="BK95"/>
  <c r="J114"/>
  <c i="6" r="J146"/>
  <c r="BK146"/>
  <c r="BK166"/>
  <c r="BK142"/>
  <c r="J100"/>
  <c i="7" r="J123"/>
  <c r="J208"/>
  <c r="BK133"/>
  <c r="J232"/>
  <c r="J160"/>
  <c r="BK92"/>
  <c r="J198"/>
  <c r="BK147"/>
  <c r="J107"/>
  <c i="8" r="J203"/>
  <c r="BK155"/>
  <c i="3" l="1" r="P95"/>
  <c r="BK103"/>
  <c r="J103"/>
  <c r="J62"/>
  <c r="P111"/>
  <c r="P123"/>
  <c r="R139"/>
  <c r="P163"/>
  <c r="P180"/>
  <c r="T203"/>
  <c r="T217"/>
  <c r="T227"/>
  <c r="BK237"/>
  <c r="J237"/>
  <c r="J73"/>
  <c i="4" r="R98"/>
  <c r="BK106"/>
  <c r="J106"/>
  <c r="J62"/>
  <c r="BK114"/>
  <c r="J114"/>
  <c r="J63"/>
  <c r="BK131"/>
  <c r="J131"/>
  <c r="J64"/>
  <c r="P147"/>
  <c r="BK171"/>
  <c r="J171"/>
  <c r="J68"/>
  <c r="P191"/>
  <c r="BK217"/>
  <c r="J217"/>
  <c r="J70"/>
  <c r="BK234"/>
  <c r="J234"/>
  <c r="J71"/>
  <c r="BK248"/>
  <c r="J248"/>
  <c r="J72"/>
  <c r="BK258"/>
  <c r="J258"/>
  <c r="J73"/>
  <c r="P273"/>
  <c r="R292"/>
  <c i="5" r="T141"/>
  <c r="R161"/>
  <c r="T175"/>
  <c r="BK185"/>
  <c r="J185"/>
  <c r="J69"/>
  <c r="P195"/>
  <c i="6" r="R87"/>
  <c r="R111"/>
  <c r="T131"/>
  <c r="P145"/>
  <c r="R155"/>
  <c i="7" r="T91"/>
  <c r="R104"/>
  <c r="T114"/>
  <c r="R132"/>
  <c r="P151"/>
  <c r="P185"/>
  <c r="P201"/>
  <c r="R213"/>
  <c i="8" r="R100"/>
  <c r="P118"/>
  <c r="BK142"/>
  <c r="J142"/>
  <c r="J65"/>
  <c r="BK158"/>
  <c r="J158"/>
  <c r="J68"/>
  <c r="BK182"/>
  <c r="J182"/>
  <c r="J69"/>
  <c r="BK202"/>
  <c r="J202"/>
  <c r="J70"/>
  <c r="BK225"/>
  <c r="J225"/>
  <c r="J71"/>
  <c r="BK239"/>
  <c r="J239"/>
  <c r="J72"/>
  <c r="P249"/>
  <c r="BK265"/>
  <c r="J265"/>
  <c r="J74"/>
  <c i="9" r="P93"/>
  <c r="P102"/>
  <c r="P118"/>
  <c r="R142"/>
  <c r="T162"/>
  <c r="BK202"/>
  <c r="J202"/>
  <c r="J69"/>
  <c i="3" r="BK95"/>
  <c r="J95"/>
  <c r="J61"/>
  <c r="P103"/>
  <c r="BK111"/>
  <c r="J111"/>
  <c r="J63"/>
  <c r="BK123"/>
  <c r="J123"/>
  <c r="J64"/>
  <c r="BK139"/>
  <c r="J139"/>
  <c r="J67"/>
  <c r="BK163"/>
  <c r="J163"/>
  <c r="J68"/>
  <c r="T180"/>
  <c r="R203"/>
  <c r="BK217"/>
  <c r="J217"/>
  <c r="J71"/>
  <c r="P227"/>
  <c r="T237"/>
  <c i="4" r="P98"/>
  <c r="P106"/>
  <c r="P114"/>
  <c r="P131"/>
  <c r="R147"/>
  <c r="P171"/>
  <c r="BK191"/>
  <c r="J191"/>
  <c r="J69"/>
  <c r="P217"/>
  <c r="P234"/>
  <c r="T248"/>
  <c r="R258"/>
  <c r="R273"/>
  <c r="BK292"/>
  <c r="J292"/>
  <c r="J76"/>
  <c i="5" r="BK92"/>
  <c r="J92"/>
  <c r="J61"/>
  <c r="BK101"/>
  <c r="J101"/>
  <c r="J62"/>
  <c r="R101"/>
  <c r="T117"/>
  <c r="P141"/>
  <c r="BK161"/>
  <c r="J161"/>
  <c r="J67"/>
  <c r="T161"/>
  <c r="P175"/>
  <c r="P185"/>
  <c r="BK195"/>
  <c r="J195"/>
  <c r="J70"/>
  <c i="6" r="BK87"/>
  <c r="BK111"/>
  <c r="J111"/>
  <c r="J62"/>
  <c r="R131"/>
  <c r="BK145"/>
  <c r="J145"/>
  <c r="J64"/>
  <c r="T155"/>
  <c i="7" r="R91"/>
  <c r="R90"/>
  <c r="T104"/>
  <c r="R114"/>
  <c r="T132"/>
  <c r="BK151"/>
  <c r="J151"/>
  <c r="J66"/>
  <c r="BK185"/>
  <c r="J185"/>
  <c r="J67"/>
  <c r="BK201"/>
  <c r="J201"/>
  <c r="J68"/>
  <c r="T213"/>
  <c i="8" r="BK100"/>
  <c r="J100"/>
  <c r="J62"/>
  <c r="R118"/>
  <c r="R142"/>
  <c r="R158"/>
  <c r="P182"/>
  <c r="P202"/>
  <c r="R225"/>
  <c r="P239"/>
  <c r="R249"/>
  <c r="R265"/>
  <c i="9" r="R93"/>
  <c r="R102"/>
  <c r="T118"/>
  <c r="P142"/>
  <c r="P162"/>
  <c r="T188"/>
  <c r="BK222"/>
  <c r="J222"/>
  <c r="J71"/>
  <c i="3" r="R95"/>
  <c r="T103"/>
  <c r="R111"/>
  <c r="R123"/>
  <c r="T139"/>
  <c r="R163"/>
  <c r="R180"/>
  <c r="BK203"/>
  <c r="J203"/>
  <c r="J70"/>
  <c r="R217"/>
  <c r="R227"/>
  <c r="P237"/>
  <c i="4" r="BK98"/>
  <c r="J98"/>
  <c r="J61"/>
  <c r="T106"/>
  <c r="T114"/>
  <c r="R131"/>
  <c r="T147"/>
  <c r="T171"/>
  <c r="T191"/>
  <c r="R217"/>
  <c r="T234"/>
  <c r="R248"/>
  <c r="P258"/>
  <c r="T273"/>
  <c r="P292"/>
  <c i="5" r="P92"/>
  <c r="T92"/>
  <c r="T101"/>
  <c r="P117"/>
  <c r="BK141"/>
  <c r="J141"/>
  <c r="J66"/>
  <c r="R141"/>
  <c r="P161"/>
  <c r="BK175"/>
  <c r="J175"/>
  <c r="J68"/>
  <c r="T185"/>
  <c r="R195"/>
  <c i="6" r="P87"/>
  <c r="T111"/>
  <c r="P131"/>
  <c r="T145"/>
  <c r="BK155"/>
  <c r="J155"/>
  <c r="J65"/>
  <c i="7" r="P91"/>
  <c r="P104"/>
  <c r="P114"/>
  <c r="P132"/>
  <c r="R151"/>
  <c r="T185"/>
  <c r="T201"/>
  <c r="BK213"/>
  <c r="J213"/>
  <c r="J69"/>
  <c i="8" r="P100"/>
  <c r="BK118"/>
  <c r="J118"/>
  <c r="J64"/>
  <c r="T142"/>
  <c r="T158"/>
  <c r="R182"/>
  <c r="T202"/>
  <c r="T225"/>
  <c r="T239"/>
  <c r="BK249"/>
  <c r="J249"/>
  <c r="J73"/>
  <c r="P265"/>
  <c i="9" r="T93"/>
  <c r="T102"/>
  <c r="R118"/>
  <c r="T142"/>
  <c r="R162"/>
  <c r="P188"/>
  <c r="P202"/>
  <c r="BK212"/>
  <c r="J212"/>
  <c r="J70"/>
  <c r="P212"/>
  <c r="P222"/>
  <c r="R222"/>
  <c i="3" r="T95"/>
  <c r="R103"/>
  <c r="T111"/>
  <c r="T123"/>
  <c r="P139"/>
  <c r="T163"/>
  <c r="BK180"/>
  <c r="J180"/>
  <c r="J69"/>
  <c r="P203"/>
  <c r="P217"/>
  <c r="BK227"/>
  <c r="J227"/>
  <c r="J72"/>
  <c r="R237"/>
  <c i="4" r="T98"/>
  <c r="R106"/>
  <c r="R114"/>
  <c r="T131"/>
  <c r="BK147"/>
  <c r="R171"/>
  <c r="R191"/>
  <c r="T217"/>
  <c r="R234"/>
  <c r="P248"/>
  <c r="T258"/>
  <c r="BK273"/>
  <c r="J273"/>
  <c r="J75"/>
  <c r="T292"/>
  <c i="5" r="R92"/>
  <c r="R91"/>
  <c r="P101"/>
  <c r="BK117"/>
  <c r="BK116"/>
  <c r="R117"/>
  <c r="R116"/>
  <c r="R175"/>
  <c r="R185"/>
  <c r="T195"/>
  <c i="6" r="T87"/>
  <c r="T86"/>
  <c r="T85"/>
  <c r="P111"/>
  <c r="BK131"/>
  <c r="J131"/>
  <c r="J63"/>
  <c r="R145"/>
  <c r="P155"/>
  <c i="7" r="BK91"/>
  <c r="J91"/>
  <c r="J61"/>
  <c r="BK104"/>
  <c r="J104"/>
  <c r="J62"/>
  <c r="BK114"/>
  <c r="J114"/>
  <c r="J64"/>
  <c r="BK132"/>
  <c r="J132"/>
  <c r="J65"/>
  <c r="T151"/>
  <c r="R185"/>
  <c r="R201"/>
  <c r="P213"/>
  <c i="8" r="T100"/>
  <c r="T118"/>
  <c r="P142"/>
  <c r="P158"/>
  <c r="P157"/>
  <c r="T182"/>
  <c r="R202"/>
  <c r="P225"/>
  <c r="R239"/>
  <c r="T249"/>
  <c r="T265"/>
  <c i="9" r="BK93"/>
  <c r="J93"/>
  <c r="J61"/>
  <c r="BK102"/>
  <c r="J102"/>
  <c r="J62"/>
  <c r="BK118"/>
  <c r="J118"/>
  <c r="J65"/>
  <c r="BK142"/>
  <c r="J142"/>
  <c r="J66"/>
  <c r="BK162"/>
  <c r="J162"/>
  <c r="J67"/>
  <c r="BK188"/>
  <c r="J188"/>
  <c r="J68"/>
  <c r="R188"/>
  <c r="R202"/>
  <c r="T202"/>
  <c r="R212"/>
  <c r="T212"/>
  <c r="T222"/>
  <c i="2" r="BK98"/>
  <c i="4" r="BK143"/>
  <c r="J143"/>
  <c r="J65"/>
  <c r="BK268"/>
  <c r="J268"/>
  <c r="J74"/>
  <c i="8" r="BK96"/>
  <c r="J96"/>
  <c r="J61"/>
  <c r="BK154"/>
  <c r="J154"/>
  <c r="J66"/>
  <c i="3" r="BK135"/>
  <c r="J135"/>
  <c r="J65"/>
  <c i="5" r="BK113"/>
  <c r="J113"/>
  <c r="J63"/>
  <c i="8" r="BK113"/>
  <c r="J113"/>
  <c r="J63"/>
  <c i="2" r="BK86"/>
  <c r="BK85"/>
  <c r="BK103"/>
  <c r="J103"/>
  <c r="J64"/>
  <c i="9" r="BK114"/>
  <c r="J114"/>
  <c r="J63"/>
  <c i="8" r="BK157"/>
  <c r="J157"/>
  <c r="J67"/>
  <c i="9" r="E48"/>
  <c r="F54"/>
  <c r="F88"/>
  <c r="BE94"/>
  <c r="BE106"/>
  <c r="BE108"/>
  <c r="BE119"/>
  <c r="BE135"/>
  <c r="BE145"/>
  <c r="BE147"/>
  <c r="BE155"/>
  <c r="BE157"/>
  <c r="BE160"/>
  <c r="BE197"/>
  <c r="BE206"/>
  <c r="BE241"/>
  <c r="J54"/>
  <c r="BE111"/>
  <c r="BE115"/>
  <c r="BE153"/>
  <c r="BE172"/>
  <c r="BE175"/>
  <c r="BE199"/>
  <c r="BE203"/>
  <c r="BE217"/>
  <c r="BE219"/>
  <c r="BE235"/>
  <c r="BE237"/>
  <c r="BE96"/>
  <c r="BE99"/>
  <c r="BE103"/>
  <c r="BE131"/>
  <c r="BE139"/>
  <c r="BE163"/>
  <c r="BE166"/>
  <c r="BE169"/>
  <c r="BE178"/>
  <c r="BE185"/>
  <c r="BE189"/>
  <c r="BE209"/>
  <c r="BE213"/>
  <c r="J52"/>
  <c r="J55"/>
  <c r="BE123"/>
  <c r="BE127"/>
  <c r="BE143"/>
  <c r="BE181"/>
  <c r="BE191"/>
  <c r="BE195"/>
  <c r="BE223"/>
  <c r="BE229"/>
  <c r="BE231"/>
  <c r="BE233"/>
  <c r="BE246"/>
  <c i="7" r="BK113"/>
  <c r="J113"/>
  <c r="J63"/>
  <c i="8" r="E48"/>
  <c r="J54"/>
  <c r="J88"/>
  <c r="F91"/>
  <c r="BE135"/>
  <c r="BE163"/>
  <c r="BE179"/>
  <c r="BE183"/>
  <c r="BE195"/>
  <c r="BE200"/>
  <c r="BE234"/>
  <c r="BE254"/>
  <c r="BE262"/>
  <c r="BE278"/>
  <c r="BE288"/>
  <c r="BE293"/>
  <c r="J55"/>
  <c r="F90"/>
  <c r="BE101"/>
  <c r="BE114"/>
  <c r="BE119"/>
  <c r="BE151"/>
  <c r="BE155"/>
  <c r="BE171"/>
  <c r="BE185"/>
  <c r="BE187"/>
  <c r="BE197"/>
  <c r="BE203"/>
  <c r="BE212"/>
  <c r="BE243"/>
  <c r="BE270"/>
  <c r="BE276"/>
  <c r="BE280"/>
  <c r="BE282"/>
  <c r="BE127"/>
  <c r="BE130"/>
  <c r="BE132"/>
  <c r="BE139"/>
  <c r="BE143"/>
  <c r="BE146"/>
  <c r="BE148"/>
  <c r="BE159"/>
  <c r="BE175"/>
  <c r="BE222"/>
  <c r="BE226"/>
  <c r="BE232"/>
  <c r="BE240"/>
  <c r="BE260"/>
  <c r="BE266"/>
  <c r="BE97"/>
  <c r="BE105"/>
  <c r="BE109"/>
  <c r="BE123"/>
  <c r="BE167"/>
  <c r="BE193"/>
  <c r="BE206"/>
  <c r="BE209"/>
  <c r="BE215"/>
  <c r="BE218"/>
  <c r="BE228"/>
  <c r="BE236"/>
  <c r="BE246"/>
  <c r="BE250"/>
  <c r="BE256"/>
  <c r="BE284"/>
  <c i="6" r="J87"/>
  <c r="J61"/>
  <c i="7" r="E48"/>
  <c r="F54"/>
  <c r="J55"/>
  <c r="BE94"/>
  <c r="BE133"/>
  <c r="BE155"/>
  <c r="BE173"/>
  <c r="BE191"/>
  <c r="BE244"/>
  <c r="BE248"/>
  <c r="J52"/>
  <c r="F86"/>
  <c r="BE97"/>
  <c r="BE107"/>
  <c r="BE115"/>
  <c r="BE120"/>
  <c r="BE130"/>
  <c r="BE165"/>
  <c r="BE183"/>
  <c r="BE186"/>
  <c r="BE198"/>
  <c r="BE208"/>
  <c r="BE242"/>
  <c r="J85"/>
  <c r="BE92"/>
  <c r="BE105"/>
  <c r="BE111"/>
  <c r="BE125"/>
  <c r="BE142"/>
  <c r="BE152"/>
  <c r="BE160"/>
  <c r="BE178"/>
  <c r="BE196"/>
  <c r="BE205"/>
  <c r="BE227"/>
  <c r="BE237"/>
  <c r="BE246"/>
  <c r="BE101"/>
  <c r="BE109"/>
  <c r="BE123"/>
  <c r="BE138"/>
  <c r="BE140"/>
  <c r="BE147"/>
  <c r="BE149"/>
  <c r="BE170"/>
  <c r="BE181"/>
  <c r="BE202"/>
  <c r="BE214"/>
  <c r="BE232"/>
  <c i="5" r="J117"/>
  <c r="J65"/>
  <c i="6" r="J54"/>
  <c r="J55"/>
  <c r="F81"/>
  <c r="F82"/>
  <c r="BE88"/>
  <c r="BE96"/>
  <c r="BE140"/>
  <c r="BE146"/>
  <c r="BE164"/>
  <c r="BE170"/>
  <c r="BE174"/>
  <c i="5" r="J116"/>
  <c r="J64"/>
  <c i="6" r="E48"/>
  <c r="BE104"/>
  <c r="BE112"/>
  <c r="BE116"/>
  <c r="BE129"/>
  <c r="BE142"/>
  <c r="BE149"/>
  <c r="BE152"/>
  <c r="BE156"/>
  <c r="J79"/>
  <c r="BE92"/>
  <c r="BE114"/>
  <c r="BE126"/>
  <c r="BE138"/>
  <c r="BE168"/>
  <c r="BE100"/>
  <c r="BE108"/>
  <c r="BE122"/>
  <c r="BE124"/>
  <c r="BE132"/>
  <c r="BE134"/>
  <c r="BE162"/>
  <c r="BE166"/>
  <c r="BE179"/>
  <c i="5" r="J55"/>
  <c r="F87"/>
  <c r="BE95"/>
  <c r="BE107"/>
  <c r="BE110"/>
  <c r="BE114"/>
  <c r="BE134"/>
  <c r="BE138"/>
  <c r="BE142"/>
  <c r="BE168"/>
  <c r="BE176"/>
  <c r="BE179"/>
  <c r="BE202"/>
  <c r="BE208"/>
  <c i="4" r="J147"/>
  <c r="J67"/>
  <c i="5" r="J52"/>
  <c r="E80"/>
  <c r="F86"/>
  <c r="BE98"/>
  <c r="BE130"/>
  <c r="BE144"/>
  <c r="BE186"/>
  <c r="BE190"/>
  <c r="BE210"/>
  <c r="BE93"/>
  <c r="BE105"/>
  <c r="BE118"/>
  <c r="BE122"/>
  <c r="BE154"/>
  <c r="BE162"/>
  <c r="BE164"/>
  <c r="BE170"/>
  <c r="BE172"/>
  <c r="BE182"/>
  <c r="BE196"/>
  <c r="BE206"/>
  <c r="J54"/>
  <c r="BE102"/>
  <c r="BE126"/>
  <c r="BE146"/>
  <c r="BE152"/>
  <c r="BE156"/>
  <c r="BE159"/>
  <c r="BE192"/>
  <c r="BE204"/>
  <c r="BE214"/>
  <c r="BE219"/>
  <c i="3" r="BK138"/>
  <c i="4" r="J54"/>
  <c r="J55"/>
  <c r="BE124"/>
  <c r="BE135"/>
  <c r="BE140"/>
  <c r="BE144"/>
  <c r="BE152"/>
  <c r="BE156"/>
  <c r="BE174"/>
  <c r="BE176"/>
  <c r="BE182"/>
  <c r="BE184"/>
  <c r="BE186"/>
  <c r="BE269"/>
  <c r="E48"/>
  <c r="F55"/>
  <c r="BE111"/>
  <c r="BE137"/>
  <c r="BE164"/>
  <c r="BE189"/>
  <c r="BE195"/>
  <c r="BE207"/>
  <c r="BE214"/>
  <c r="BE237"/>
  <c r="BE241"/>
  <c r="BE243"/>
  <c r="BE245"/>
  <c r="BE249"/>
  <c r="BE255"/>
  <c r="BE274"/>
  <c r="BE278"/>
  <c r="BE286"/>
  <c r="BE293"/>
  <c r="BE301"/>
  <c r="BE307"/>
  <c r="BE311"/>
  <c r="J52"/>
  <c r="F92"/>
  <c r="BE99"/>
  <c r="BE103"/>
  <c r="BE107"/>
  <c r="BE132"/>
  <c r="BE160"/>
  <c r="BE168"/>
  <c r="BE192"/>
  <c r="BE204"/>
  <c r="BE210"/>
  <c r="BE218"/>
  <c r="BE221"/>
  <c r="BE228"/>
  <c r="BE231"/>
  <c r="BE235"/>
  <c r="BE252"/>
  <c r="BE263"/>
  <c r="BE289"/>
  <c r="BE299"/>
  <c r="BE115"/>
  <c r="BE117"/>
  <c r="BE120"/>
  <c r="BE128"/>
  <c r="BE148"/>
  <c r="BE172"/>
  <c r="BE198"/>
  <c r="BE201"/>
  <c r="BE225"/>
  <c r="BE259"/>
  <c r="BE265"/>
  <c r="BE282"/>
  <c r="BE303"/>
  <c r="BE305"/>
  <c r="BE316"/>
  <c i="2" r="J86"/>
  <c r="J61"/>
  <c i="3" r="J54"/>
  <c r="J87"/>
  <c r="F90"/>
  <c r="BE100"/>
  <c r="BE129"/>
  <c r="BE136"/>
  <c r="BE171"/>
  <c r="BE178"/>
  <c r="BE181"/>
  <c r="BE210"/>
  <c r="BE228"/>
  <c r="BE232"/>
  <c r="BE244"/>
  <c r="BE256"/>
  <c r="BE261"/>
  <c i="2" r="J85"/>
  <c r="J60"/>
  <c i="3" r="BE96"/>
  <c r="BE156"/>
  <c r="BE184"/>
  <c r="BE187"/>
  <c r="BE190"/>
  <c r="BE234"/>
  <c r="BE250"/>
  <c r="BE252"/>
  <c i="2" r="J98"/>
  <c r="J63"/>
  <c i="3" r="E48"/>
  <c r="F54"/>
  <c r="J90"/>
  <c r="BE124"/>
  <c r="BE144"/>
  <c r="BE152"/>
  <c r="BE168"/>
  <c r="BE193"/>
  <c r="BE212"/>
  <c r="BE221"/>
  <c r="BE224"/>
  <c r="BE246"/>
  <c r="BE104"/>
  <c r="BE108"/>
  <c r="BE112"/>
  <c r="BE115"/>
  <c r="BE119"/>
  <c r="BE127"/>
  <c r="BE132"/>
  <c r="BE140"/>
  <c r="BE148"/>
  <c r="BE160"/>
  <c r="BE164"/>
  <c r="BE166"/>
  <c r="BE173"/>
  <c r="BE175"/>
  <c r="BE196"/>
  <c r="BE200"/>
  <c r="BE204"/>
  <c r="BE206"/>
  <c r="BE214"/>
  <c r="BE218"/>
  <c r="BE238"/>
  <c r="BE248"/>
  <c i="2" r="E48"/>
  <c r="J52"/>
  <c r="F54"/>
  <c r="J54"/>
  <c r="F55"/>
  <c r="J55"/>
  <c r="BE87"/>
  <c r="BE99"/>
  <c r="BE104"/>
  <c i="4" r="F37"/>
  <c i="1" r="BD57"/>
  <c i="8" r="F34"/>
  <c i="1" r="BA61"/>
  <c i="4" r="F35"/>
  <c i="1" r="BB57"/>
  <c i="8" r="F35"/>
  <c i="1" r="BB61"/>
  <c i="3" r="F34"/>
  <c i="1" r="BA56"/>
  <c i="5" r="F36"/>
  <c i="1" r="BC58"/>
  <c i="9" r="F36"/>
  <c i="1" r="BC62"/>
  <c i="6" r="F35"/>
  <c i="1" r="BB59"/>
  <c i="3" r="F37"/>
  <c i="1" r="BD56"/>
  <c i="6" r="F36"/>
  <c i="1" r="BC59"/>
  <c i="9" r="F34"/>
  <c i="1" r="BA62"/>
  <c i="5" r="F37"/>
  <c i="1" r="BD58"/>
  <c i="7" r="F36"/>
  <c i="1" r="BC60"/>
  <c i="2" r="F34"/>
  <c i="1" r="BA55"/>
  <c i="2" r="F35"/>
  <c i="1" r="BB55"/>
  <c i="4" r="F36"/>
  <c i="1" r="BC57"/>
  <c i="2" r="F37"/>
  <c i="1" r="BD55"/>
  <c i="4" r="J34"/>
  <c i="1" r="AW57"/>
  <c i="5" r="F35"/>
  <c i="1" r="BB58"/>
  <c i="9" r="J34"/>
  <c i="1" r="AW62"/>
  <c i="3" r="F36"/>
  <c i="1" r="BC56"/>
  <c i="6" r="J34"/>
  <c i="1" r="AW59"/>
  <c i="9" r="F37"/>
  <c i="1" r="BD62"/>
  <c i="4" r="F34"/>
  <c i="1" r="BA57"/>
  <c i="8" r="F37"/>
  <c i="1" r="BD61"/>
  <c i="5" r="F34"/>
  <c i="1" r="BA58"/>
  <c i="7" r="F37"/>
  <c i="1" r="BD60"/>
  <c i="3" r="F35"/>
  <c i="1" r="BB56"/>
  <c i="8" r="J34"/>
  <c i="1" r="AW61"/>
  <c i="2" r="F36"/>
  <c i="1" r="BC55"/>
  <c i="5" r="J34"/>
  <c i="1" r="AW58"/>
  <c i="7" r="J34"/>
  <c i="1" r="AW60"/>
  <c i="2" r="J34"/>
  <c i="1" r="AW55"/>
  <c i="3" r="J34"/>
  <c i="1" r="AW56"/>
  <c i="6" r="F34"/>
  <c i="1" r="BA59"/>
  <c i="6" r="F37"/>
  <c i="1" r="BD59"/>
  <c i="9" r="F35"/>
  <c i="1" r="BB62"/>
  <c i="7" r="F34"/>
  <c i="1" r="BA60"/>
  <c i="8" r="F36"/>
  <c i="1" r="BC61"/>
  <c i="7" r="F35"/>
  <c i="1" r="BB60"/>
  <c i="8" l="1" r="T95"/>
  <c r="P95"/>
  <c r="P94"/>
  <c i="1" r="AU61"/>
  <c i="7" r="P113"/>
  <c i="5" r="P116"/>
  <c i="7" r="P90"/>
  <c i="8" r="R95"/>
  <c i="2" r="BK97"/>
  <c r="J97"/>
  <c r="J62"/>
  <c i="4" r="BK146"/>
  <c r="J146"/>
  <c r="J66"/>
  <c i="3" r="T94"/>
  <c i="9" r="T92"/>
  <c i="5" r="P91"/>
  <c r="P90"/>
  <c i="1" r="AU58"/>
  <c i="6" r="BK86"/>
  <c r="J86"/>
  <c r="J60"/>
  <c i="9" r="P117"/>
  <c i="6" r="R86"/>
  <c r="R85"/>
  <c i="4" r="R97"/>
  <c i="7" r="P89"/>
  <c i="1" r="AU60"/>
  <c i="6" r="P86"/>
  <c r="P85"/>
  <c i="1" r="AU59"/>
  <c i="5" r="T91"/>
  <c i="3" r="T138"/>
  <c r="R94"/>
  <c i="9" r="R92"/>
  <c r="P92"/>
  <c r="P91"/>
  <c i="1" r="AU62"/>
  <c i="7" r="T90"/>
  <c i="5" r="R90"/>
  <c i="3" r="P138"/>
  <c i="9" r="T117"/>
  <c i="7" r="R113"/>
  <c r="R89"/>
  <c i="5" r="T116"/>
  <c i="4" r="P146"/>
  <c i="3" r="P94"/>
  <c r="P93"/>
  <c i="1" r="AU56"/>
  <c i="4" r="T97"/>
  <c i="9" r="R117"/>
  <c i="8" r="T157"/>
  <c r="T94"/>
  <c i="4" r="T146"/>
  <c i="8" r="R157"/>
  <c r="R94"/>
  <c i="4" r="R146"/>
  <c r="P97"/>
  <c r="P96"/>
  <c i="1" r="AU57"/>
  <c i="7" r="T113"/>
  <c i="3" r="R138"/>
  <c r="BK94"/>
  <c r="J94"/>
  <c r="J60"/>
  <c i="4" r="BK97"/>
  <c r="J97"/>
  <c r="J60"/>
  <c i="5" r="BK91"/>
  <c r="J91"/>
  <c r="J60"/>
  <c i="8" r="BK95"/>
  <c r="J95"/>
  <c r="J60"/>
  <c i="9" r="BK92"/>
  <c r="J92"/>
  <c r="J60"/>
  <c r="BK117"/>
  <c r="J117"/>
  <c r="J64"/>
  <c i="7" r="BK90"/>
  <c r="J90"/>
  <c r="J60"/>
  <c i="8" r="BK94"/>
  <c r="J94"/>
  <c r="J59"/>
  <c i="7" r="BK89"/>
  <c r="J89"/>
  <c r="J59"/>
  <c i="3" r="J138"/>
  <c r="J66"/>
  <c r="F33"/>
  <c i="1" r="AZ56"/>
  <c i="6" r="J33"/>
  <c i="1" r="AV59"/>
  <c r="AT59"/>
  <c i="9" r="F33"/>
  <c i="1" r="AZ62"/>
  <c i="4" r="J33"/>
  <c i="1" r="AV57"/>
  <c r="AT57"/>
  <c i="5" r="J33"/>
  <c i="1" r="AV58"/>
  <c r="AT58"/>
  <c i="2" r="F33"/>
  <c i="1" r="AZ55"/>
  <c r="BB54"/>
  <c r="W31"/>
  <c i="3" r="J33"/>
  <c i="1" r="AV56"/>
  <c r="AT56"/>
  <c i="5" r="F33"/>
  <c i="1" r="AZ58"/>
  <c i="7" r="F33"/>
  <c i="1" r="AZ60"/>
  <c r="BA54"/>
  <c r="W30"/>
  <c i="2" r="J33"/>
  <c i="1" r="AV55"/>
  <c r="AT55"/>
  <c i="6" r="F33"/>
  <c i="1" r="AZ59"/>
  <c i="8" r="J33"/>
  <c i="1" r="AV61"/>
  <c r="AT61"/>
  <c i="7" r="J33"/>
  <c i="1" r="AV60"/>
  <c r="AT60"/>
  <c i="4" r="F33"/>
  <c i="1" r="AZ57"/>
  <c i="9" r="J33"/>
  <c i="1" r="AV62"/>
  <c r="AT62"/>
  <c i="8" r="F33"/>
  <c i="1" r="AZ61"/>
  <c r="BC54"/>
  <c r="W32"/>
  <c r="BD54"/>
  <c r="W33"/>
  <c i="3" l="1" r="R93"/>
  <c i="9" r="R91"/>
  <c i="5" r="T90"/>
  <c i="4" r="R96"/>
  <c r="T96"/>
  <c i="9" r="T91"/>
  <c i="7" r="T89"/>
  <c i="3" r="T93"/>
  <c i="2" r="BK84"/>
  <c r="J84"/>
  <c r="J59"/>
  <c i="9" r="BK91"/>
  <c r="J91"/>
  <c i="4" r="BK96"/>
  <c r="J96"/>
  <c i="5" r="BK90"/>
  <c r="J90"/>
  <c r="J59"/>
  <c i="3" r="BK93"/>
  <c r="J93"/>
  <c r="J59"/>
  <c i="6" r="BK85"/>
  <c r="J85"/>
  <c r="J59"/>
  <c i="4" r="J30"/>
  <c i="1" r="AG57"/>
  <c r="AX54"/>
  <c i="7" r="J30"/>
  <c i="1" r="AG60"/>
  <c r="AU54"/>
  <c r="AY54"/>
  <c r="AW54"/>
  <c r="AK30"/>
  <c i="8" r="J30"/>
  <c i="1" r="AG61"/>
  <c r="AN61"/>
  <c i="9" r="J30"/>
  <c i="1" r="AG62"/>
  <c r="AZ54"/>
  <c r="W29"/>
  <c i="9" l="1" r="J39"/>
  <c i="4" r="J39"/>
  <c r="J59"/>
  <c i="9" r="J59"/>
  <c i="8" r="J39"/>
  <c i="7" r="J39"/>
  <c i="1" r="AN60"/>
  <c r="AN62"/>
  <c r="AN57"/>
  <c i="2" r="J30"/>
  <c i="1" r="AG55"/>
  <c i="3" r="J30"/>
  <c i="1" r="AG56"/>
  <c r="AN56"/>
  <c i="6" r="J30"/>
  <c i="1" r="AG59"/>
  <c r="AN59"/>
  <c r="AV54"/>
  <c r="AK29"/>
  <c i="5" r="J30"/>
  <c i="1" r="AG58"/>
  <c i="3" l="1" r="J39"/>
  <c i="2" r="J39"/>
  <c i="6" r="J39"/>
  <c i="5" r="J39"/>
  <c i="1" r="AN58"/>
  <c r="AN55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<sst xmlns="http://schemas.openxmlformats.org/spreadsheetml/2006/main">
  <si>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</si>
  <si>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</si>
  <si>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</si>
  <si>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</si>
  <si>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</si>
  <si>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{149ddd09-3a15-4ad5-ab27-a889ed8d7032}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</si>
  <si>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</si>
  <si>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</si>
  <si>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</si>
  <si>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</si>
  <si>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</si>
  <si>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</si>
  <si>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</si>
  <si>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</si>
  <si>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BH-K02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</si>
  <si>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</si>
  <si>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</si>
  <si>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kotlu TP emisní třída 4/8</t>
  </si>
  <si>
    <t>KSO:</t>
  </si>
  <si>
    <t/>
  </si>
  <si>
    <t>CC-CZ:</t>
  </si>
  <si>
    <t>Místo:</t>
  </si>
  <si>
    <t xml:space="preserve"> </t>
  </si>
  <si>
    <t>Datum:</t>
  </si>
  <si>
    <t>2. 2. 2022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</si>
  <si>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</si>
  <si>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</si>
  <si>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</si>
  <si>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</si>
  <si>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</si>
  <si>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</si>
  <si>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</si>
  <si>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</si>
  <si>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</si>
  <si>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</si>
  <si>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</si>
  <si>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</si>
  <si>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</si>
  <si>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</si>
  <si>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</si>
  <si>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</si>
  <si>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</si>
  <si>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</si>
  <si>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</si>
  <si>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</si>
  <si>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</si>
  <si>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</si>
  <si>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</si>
  <si>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</si>
  <si>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</si>
  <si>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</si>
  <si>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</si>
  <si>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</si>
  <si>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</si>
  <si>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</si>
  <si>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</si>
  <si>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</si>
  <si>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</si>
  <si>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</si>
  <si>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</si>
  <si>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</si>
  <si>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</si>
  <si>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</si>
  <si>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</si>
  <si>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</si>
  <si>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</si>
  <si>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</si>
  <si>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</si>
  <si>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</si>
  <si>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</si>
  <si>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</si>
  <si>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</si>
  <si>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</si>
  <si>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</si>
  <si>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</si>
  <si>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</si>
  <si>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</si>
  <si>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</si>
  <si>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{5eb23a37-db4d-4f23-9ad8-db5a228f332a}</t>
  </si>
  <si>
    <t>2</t>
  </si>
  <si>
    <t>01</t>
  </si>
  <si>
    <t>Batelov VB</t>
  </si>
  <si>
    <t>{44785e66-0ff5-4798-b578-efe00fcbfb4c}</t>
  </si>
  <si>
    <t>02</t>
  </si>
  <si>
    <t>Hodice BZ</t>
  </si>
  <si>
    <t>{8241c389-10d2-4500-b12c-9aca47d62054}</t>
  </si>
  <si>
    <t>03</t>
  </si>
  <si>
    <t>Humpolec STR Dom</t>
  </si>
  <si>
    <t>{92976350-34fe-4fcf-ae0c-4a6427b21b53}</t>
  </si>
  <si>
    <t>04</t>
  </si>
  <si>
    <t>Jaroměřice n/R VB</t>
  </si>
  <si>
    <t>{d12f0e57-685a-4602-877f-d538461af4e8}</t>
  </si>
  <si>
    <t>05</t>
  </si>
  <si>
    <t>Laštovičky BZ</t>
  </si>
  <si>
    <t>{6209a7ec-950b-4ffd-bb5d-84baa530fbe3}</t>
  </si>
  <si>
    <t>06</t>
  </si>
  <si>
    <t>Obrataň VB</t>
  </si>
  <si>
    <t>{e703af2a-8f1d-4f9e-83e0-7380aba12571}</t>
  </si>
  <si>
    <t>07</t>
  </si>
  <si>
    <t>Rozsochy BZ</t>
  </si>
  <si>
    <t>{f4e8e9a2-8f08-49c5-9119-8046e5648526}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</si>
  <si>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</si>
  <si>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</si>
  <si>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</si>
  <si>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</si>
  <si>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</si>
  <si>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</si>
  <si>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</si>
  <si>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</si>
  <si>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</si>
  <si>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</si>
  <si>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</si>
  <si>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</si>
  <si>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</si>
  <si>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</si>
  <si>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</si>
  <si>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</si>
  <si>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</si>
  <si>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</si>
  <si>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</si>
  <si>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</si>
  <si>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</si>
  <si>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</si>
  <si>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</si>
  <si>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</si>
  <si>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</si>
  <si>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</si>
  <si>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</si>
  <si>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</si>
  <si>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</si>
  <si>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</si>
  <si>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</si>
  <si>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945421110</t>
  </si>
  <si>
    <t>Hydraulická zvedací plošina na automobilovém podvozku výška zdvihu do 18 m včetně obsluhy</t>
  </si>
  <si>
    <t>hod</t>
  </si>
  <si>
    <t>CS ÚRS 2022 01</t>
  </si>
  <si>
    <t>4</t>
  </si>
  <si>
    <t>146012159</t>
  </si>
  <si>
    <t>PP</t>
  </si>
  <si>
    <t>Hydraulická zvedací plošina včetně obsluhy instalovaná na automobilovém podvozku, výšky zdvihu do 18 m</t>
  </si>
  <si>
    <t>Online PSC</t>
  </si>
  <si>
    <t>https://podminky.urs.cz/item/CS_URS_2022_01/945421110</t>
  </si>
  <si>
    <t>VV</t>
  </si>
  <si>
    <t>21/2"Batelov vrtání a vložkování komína zajištění přístupu"</t>
  </si>
  <si>
    <t>35/2"Hodice vrtání a vložkování komína zajištění přístupu"</t>
  </si>
  <si>
    <t>35/2"Humpolec vrtání a vložkování komína zajištění přístupu"</t>
  </si>
  <si>
    <t>48/2"Laštovičky vrtání a vložkování komína zajištění přístupu"</t>
  </si>
  <si>
    <t>44/2"Obrataň vrtání a vložkování komína zajištění přístupu"</t>
  </si>
  <si>
    <t>40/2"Rozsochy vrtání a vložkování komína zajištění přístupu"</t>
  </si>
  <si>
    <t>Součet</t>
  </si>
  <si>
    <t>Vedlejší rozpočtové náklady</t>
  </si>
  <si>
    <t>5</t>
  </si>
  <si>
    <t>VRN4</t>
  </si>
  <si>
    <t>Inženýrská činnost</t>
  </si>
  <si>
    <t>043194000</t>
  </si>
  <si>
    <t>Ostatní zkoušky - topná zkouška kotle a systému</t>
  </si>
  <si>
    <t>Hodina</t>
  </si>
  <si>
    <t>1024</t>
  </si>
  <si>
    <t>-527697324</t>
  </si>
  <si>
    <t>Ostatní zkoušky</t>
  </si>
  <si>
    <t>https://podminky.urs.cz/item/CS_URS_2022_01/043194000</t>
  </si>
  <si>
    <t>7*36"topná zkouška kotle dle platných norem</t>
  </si>
  <si>
    <t>VRN7</t>
  </si>
  <si>
    <t>Provozní vlivy</t>
  </si>
  <si>
    <t>3</t>
  </si>
  <si>
    <t>071002000</t>
  </si>
  <si>
    <t>Provoz investora, třetích osob</t>
  </si>
  <si>
    <t>…</t>
  </si>
  <si>
    <t>1427544141</t>
  </si>
  <si>
    <t>https://podminky.urs.cz/item/CS_URS_2022_01/071002000</t>
  </si>
  <si>
    <t>1*7"vliv nájemníka obsazeného bytu při zpřístupnění místa díla"</t>
  </si>
  <si>
    <t>01 - Batelov VB</t>
  </si>
  <si>
    <t xml:space="preserve">    2 - Zakládání</t>
  </si>
  <si>
    <t xml:space="preserve">    6 - Úpravy povrchů, podlahy a osazování výplní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</si>
  <si>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</si>
  <si>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</si>
  <si>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</si>
  <si>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</si>
  <si>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</si>
  <si>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</si>
  <si>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</si>
  <si>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</si>
  <si>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</si>
  <si>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>HZS - Hodinové zúčtovací sazby</t>
  </si>
  <si>
    <t>Zakládání</t>
  </si>
  <si>
    <t>273351121</t>
  </si>
  <si>
    <t>Zřízení bednění základových desek</t>
  </si>
  <si>
    <t>m2</t>
  </si>
  <si>
    <t>-1771982526</t>
  </si>
  <si>
    <t>Bednění základů desek zřízení</t>
  </si>
  <si>
    <t>https://podminky.urs.cz/item/CS_URS_2022_01/273351121</t>
  </si>
  <si>
    <t>(0,9*2+1,5*2)*0,2"nový stupínek pod kotel"</t>
  </si>
  <si>
    <t>273351122</t>
  </si>
  <si>
    <t>Odstranění bednění základových desek</t>
  </si>
  <si>
    <t>1529209897</t>
  </si>
  <si>
    <t>Bednění základů desek odstranění</t>
  </si>
  <si>
    <t>https://podminky.urs.cz/item/CS_URS_2022_01/273351122</t>
  </si>
  <si>
    <t>6</t>
  </si>
  <si>
    <t>Úpravy povrchů, podlahy a osazování výplní</t>
  </si>
  <si>
    <t>631311133</t>
  </si>
  <si>
    <t>Mazanina tl přes 120 do 240 mm z betonu prostého bez zvýšených nároků na prostředí tř. C 12/15</t>
  </si>
  <si>
    <t>m3</t>
  </si>
  <si>
    <t>-631812362</t>
  </si>
  <si>
    <t>Mazanina z betonu prostého bez zvýšených nároků na prostředí tl. přes 120 do 240 mm tř. C 12/15</t>
  </si>
  <si>
    <t>https://podminky.urs.cz/item/CS_URS_2022_01/631311133</t>
  </si>
  <si>
    <t>0,9*1,5*0,2"nový stupínek pod kotel"</t>
  </si>
  <si>
    <t>631319013</t>
  </si>
  <si>
    <t>Příplatek k mazanině tl přes 120 do 240 mm za přehlazení povrchu</t>
  </si>
  <si>
    <t>-798743440</t>
  </si>
  <si>
    <t>Příplatek k cenám mazanin za úpravu povrchu mazaniny přehlazením, mazanina tl. přes 120 do 240 mm</t>
  </si>
  <si>
    <t>https://podminky.urs.cz/item/CS_URS_2022_01/631319013</t>
  </si>
  <si>
    <t>953845213</t>
  </si>
  <si>
    <t>Vyvložkování stávajícího komínového tělesa nerezovými vložkami ohebnými D přes 130 do 160 mm v 3 m</t>
  </si>
  <si>
    <t>soubor</t>
  </si>
  <si>
    <t>1255490129</t>
  </si>
  <si>
    <t>Vyvložkování stávajících komínových nebo větracích průduchů nerezovými vložkami ohebnými, včetně ukončení komínu komínového tělesa výšky 3 m světlý průměr vložky přes 130 m do 160 mm</t>
  </si>
  <si>
    <t>https://podminky.urs.cz/item/CS_URS_2022_01/953845213</t>
  </si>
  <si>
    <t>953845223</t>
  </si>
  <si>
    <t>Příplatek k vyvložkování komínového průduchu nerezovými vložkami ohebnými D přes 130 do 160 mm ZKD 1 m výšky</t>
  </si>
  <si>
    <t>m</t>
  </si>
  <si>
    <t>268329613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</si>
  <si>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130 m do 160 mm</t>
  </si>
  <si>
    <t>https://podminky.urs.cz/item/CS_URS_2022_01/953845223</t>
  </si>
  <si>
    <t>15,3-3</t>
  </si>
  <si>
    <t>7</t>
  </si>
  <si>
    <t>965043431</t>
  </si>
  <si>
    <t>Bourání podkladů pod dlažby betonových s potěrem nebo teracem tl do 150 mm pl do 4 m2</t>
  </si>
  <si>
    <t>1658836207</t>
  </si>
  <si>
    <t>Bourání mazanin betonových s potěrem nebo teracem tl. do 150 mm, plochy do 4 m2</t>
  </si>
  <si>
    <t>https://podminky.urs.cz/item/CS_URS_2022_01/965043431</t>
  </si>
  <si>
    <t>0,9*1,2*0,15"pod kotlem stupínek"</t>
  </si>
  <si>
    <t>997</t>
  </si>
  <si>
    <t>Přesun sutě</t>
  </si>
  <si>
    <t>8</t>
  </si>
  <si>
    <t>997013212</t>
  </si>
  <si>
    <t>Vnitrostaveništní doprava suti a vybouraných hmot pro budovy v přes 6 do 9 m ručně</t>
  </si>
  <si>
    <t>t</t>
  </si>
  <si>
    <t>177062429</t>
  </si>
  <si>
    <t>Vnitrostaveništní doprava suti a vybouraných hmot vodorovně do 50 m svisle ručně pro budovy a haly výšky přes 6 do 9 m</t>
  </si>
  <si>
    <t>https://podminky.urs.cz/item/CS_URS_2022_01/997013212</t>
  </si>
  <si>
    <t>997013501</t>
  </si>
  <si>
    <t>Odvoz suti a vybouraných hmot na skládku nebo meziskládku do 1 km se složením</t>
  </si>
  <si>
    <t>1846576055</t>
  </si>
  <si>
    <t>Odvoz suti a vybouraných hmot na skládku nebo meziskládku se složením, na vzdálenost do 1 km</t>
  </si>
  <si>
    <t>10</t>
  </si>
  <si>
    <t>997013509</t>
  </si>
  <si>
    <t>Příplatek k odvozu suti a vybouraných hmot na skládku ZKD 1 km přes 1 km</t>
  </si>
  <si>
    <t>-688953902</t>
  </si>
  <si>
    <t>Odvoz suti a vybouraných hmot na skládku nebo meziskládku se složením, na vzdálenost Příplatek k ceně za každý další i započatý 1 km přes 1 km</t>
  </si>
  <si>
    <t>1,292*15 'Přepočtené koeficientem množství</t>
  </si>
  <si>
    <t>11</t>
  </si>
  <si>
    <t>997013635</t>
  </si>
  <si>
    <t>Poplatek za uložení na skládce (skládkovné) komunálního odpadu kód odpadu 20 03 01</t>
  </si>
  <si>
    <t>-1691228914</t>
  </si>
  <si>
    <t>Poplatek za uložení stavebního odpadu na skládce (skládkovné) komunálního zatříděného do Katalogu odpadů pod kódem 20 03 01</t>
  </si>
  <si>
    <t>https://podminky.urs.cz/item/CS_URS_2022_01/997013635</t>
  </si>
  <si>
    <t>998</t>
  </si>
  <si>
    <t>Přesun hmot</t>
  </si>
  <si>
    <t>12</t>
  </si>
  <si>
    <t>998012021</t>
  </si>
  <si>
    <t>Přesun hmot pro budovy monolitické v do 6 m</t>
  </si>
  <si>
    <t>214079032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</si>
  <si>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</si>
  <si>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PSV</t>
  </si>
  <si>
    <t>Práce a dodávky PSV</t>
  </si>
  <si>
    <t>722</t>
  </si>
  <si>
    <t>Zdravotechnika - vnitřní vodovod</t>
  </si>
  <si>
    <t>13</t>
  </si>
  <si>
    <t>722173113</t>
  </si>
  <si>
    <t>Potrubí vodovodní plastové PE-Xa spoj násuvnou objímkou plastovou D 20x2,8 mm</t>
  </si>
  <si>
    <t>16</t>
  </si>
  <si>
    <t>-377518483</t>
  </si>
  <si>
    <t>Potrubí z plastových trubek ze síťovaného polyethylenu (PE-Xa) spojované mechanicky násuvnou objímkou plastovou D 20/2,8</t>
  </si>
  <si>
    <t>https://podminky.urs.cz/item/CS_URS_2022_01/722173113</t>
  </si>
  <si>
    <t>4"napojení chladící smyčky"</t>
  </si>
  <si>
    <t>14</t>
  </si>
  <si>
    <t>722175002</t>
  </si>
  <si>
    <t>Potrubí vodovodní plastové PP-RCT svar polyfúze D 20x2,8 mm</t>
  </si>
  <si>
    <t>-2120282759</t>
  </si>
  <si>
    <t>Potrubí z plastových trubek z polypropylenu PP-RCT svařovaných polyfúzně D 20 x 2,8</t>
  </si>
  <si>
    <t>https://podminky.urs.cz/item/CS_URS_2022_01/722175002</t>
  </si>
  <si>
    <t>722182011</t>
  </si>
  <si>
    <t>Podpůrný žlab pro potrubí D 20</t>
  </si>
  <si>
    <t>-1638134077</t>
  </si>
  <si>
    <t>Podpůrný žlab pro potrubí průměru D 20</t>
  </si>
  <si>
    <t>https://podminky.urs.cz/item/CS_URS_2022_01/722182011</t>
  </si>
  <si>
    <t>2"napojení chladící smyčky"</t>
  </si>
  <si>
    <t>722190401</t>
  </si>
  <si>
    <t>Vyvedení a upevnění výpustku DN do 25</t>
  </si>
  <si>
    <t>kus</t>
  </si>
  <si>
    <t>-2144436902</t>
  </si>
  <si>
    <t>Zřízení přípojek na potrubí vyvedení a upevnění výpustek do DN 25</t>
  </si>
  <si>
    <t>https://podminky.urs.cz/item/CS_URS_2022_01/722190401</t>
  </si>
  <si>
    <t>1"napojení chladící smyčky"</t>
  </si>
  <si>
    <t>17</t>
  </si>
  <si>
    <t>722232122</t>
  </si>
  <si>
    <t>Kohout kulový přímý G 1/2" PN 42 do 185°C plnoprůtokový vnitřní závit</t>
  </si>
  <si>
    <t>671034276</t>
  </si>
  <si>
    <t>Armatury se dvěma závity kulové kohouty PN 42 do 185 °C plnoprůtokové vnitřní závit G 1/2"</t>
  </si>
  <si>
    <t>https://podminky.urs.cz/item/CS_URS_2022_01/722232122</t>
  </si>
  <si>
    <t>1"napojení chaldící smyčky"</t>
  </si>
  <si>
    <t>18</t>
  </si>
  <si>
    <t>998722201</t>
  </si>
  <si>
    <t>Přesun hmot procentní pro vnitřní vodovod v objektech v do 6 m</t>
  </si>
  <si>
    <t>%</t>
  </si>
  <si>
    <t>-1546895434</t>
  </si>
  <si>
    <t>Přesun hmot pro vnitřní vodovod stanovený procentní sazbou (%) z ceny vodorovná dopravní vzdálenost do 50 m v objektech výšky do 6 m</t>
  </si>
  <si>
    <t>https://podminky.urs.cz/item/CS_URS_2022_01/998722201</t>
  </si>
  <si>
    <t>731</t>
  </si>
  <si>
    <t>Ústřední vytápění - kotelny</t>
  </si>
  <si>
    <t>19</t>
  </si>
  <si>
    <t>731191941</t>
  </si>
  <si>
    <t>Napuštění kotle po opravě pl kotle do 5 m2</t>
  </si>
  <si>
    <t>-8816090</t>
  </si>
  <si>
    <t>Opravy kotlů litinových napuštění kotle po opravě o v. pl. kotle do 5 m2</t>
  </si>
  <si>
    <t>20</t>
  </si>
  <si>
    <t>731200813</t>
  </si>
  <si>
    <t>Demontáž kotle ocelového na tuhá paliva výkon do 25 kW</t>
  </si>
  <si>
    <t>168567546</t>
  </si>
  <si>
    <t>Demontáž kotlů ocelových na tuhá paliva, o výkonu do 25 kW</t>
  </si>
  <si>
    <t>731219615</t>
  </si>
  <si>
    <t>Montáž kotle ocelového stacionárního na tuhá paliva s odtahem spalin do komína o výkonu přes 25 do 35 kW</t>
  </si>
  <si>
    <t>184276386</t>
  </si>
  <si>
    <t>Kotle ocelové teplovodní na tuhá paliva stacionární s odtahem spalin do komína pro vytápění montáž kotlů ocelových na tuhá paliva ostatních typů o výkonu přes 25 do 35 kW</t>
  </si>
  <si>
    <t>https://podminky.urs.cz/item/CS_URS_2022_01/731219615</t>
  </si>
  <si>
    <t>22</t>
  </si>
  <si>
    <t>M</t>
  </si>
  <si>
    <t>R48810320</t>
  </si>
  <si>
    <t xml:space="preserve">kotel  na tuhá paliva stacionární odtah spalin do komína pro vytápění automatický uhlí/pelety vč. zásobníku31-46kW</t>
  </si>
  <si>
    <t>32</t>
  </si>
  <si>
    <t>-2106581488</t>
  </si>
  <si>
    <t>23</t>
  </si>
  <si>
    <t>731391811</t>
  </si>
  <si>
    <t>Vypuštění vody z kotle samospádem pl kotle do 5 m2</t>
  </si>
  <si>
    <t>231679022</t>
  </si>
  <si>
    <t>Vypuštění vody z kotlů do kanalizace samospádem o výhřevné ploše kotlů do 5 m2</t>
  </si>
  <si>
    <t>24</t>
  </si>
  <si>
    <t>998731102</t>
  </si>
  <si>
    <t>Přesun hmot tonážní pro kotelny v objektech v přes 6 do 12 m</t>
  </si>
  <si>
    <t>325663530</t>
  </si>
  <si>
    <t>Přesun hmot pro kotelny stanovený z hmotnosti přesunovaného materiálu vodorovná dopravní vzdálenost do 50 m v objektech výšky přes 6 do 12 m</t>
  </si>
  <si>
    <t>https://podminky.urs.cz/item/CS_URS_2022_01/998731102</t>
  </si>
  <si>
    <t>25</t>
  </si>
  <si>
    <t>998731181</t>
  </si>
  <si>
    <t>Příplatek k přesunu hmot tonážní 731 prováděný bez použití mechanizace</t>
  </si>
  <si>
    <t>-1869113766</t>
  </si>
  <si>
    <t>Přesun hmot pro kotelny stanovený z hmotnosti přesunovaného materiálu Příplatek k cenám za přesun prováděný bez použití mechanizace pro jakoukoliv výšku objektu</t>
  </si>
  <si>
    <t>732</t>
  </si>
  <si>
    <t>Ústřední vytápění - strojovny</t>
  </si>
  <si>
    <t>26</t>
  </si>
  <si>
    <t>732212815</t>
  </si>
  <si>
    <t>Demontáž ohříváku zásobníkového stojatého obsah do 1600 l</t>
  </si>
  <si>
    <t>1922849720</t>
  </si>
  <si>
    <t>Demontáž ohříváků zásobníkových stojatých o obsahu do 1 600 l</t>
  </si>
  <si>
    <t>https://podminky.urs.cz/item/CS_URS_2022_01/732212815</t>
  </si>
  <si>
    <t>27</t>
  </si>
  <si>
    <t>732320812</t>
  </si>
  <si>
    <t>Demontáž nádrže beztlaké nebo tlakové odpojení od rozvodů potrubí obsah do 100 l</t>
  </si>
  <si>
    <t>1622812921</t>
  </si>
  <si>
    <t>Demontáž nádrží beztlakých nebo tlakových odpojení od rozvodů potrubí nádrže o obsahu do 100 l</t>
  </si>
  <si>
    <t>https://podminky.urs.cz/item/CS_URS_2022_01/732320812</t>
  </si>
  <si>
    <t>28</t>
  </si>
  <si>
    <t>732324812</t>
  </si>
  <si>
    <t>Demontáž nádrže beztlaké nebo tlakové vypuštění vody z nádrže obsah do 100 l</t>
  </si>
  <si>
    <t>160426959</t>
  </si>
  <si>
    <t>Demontáž nádrží beztlakých nebo tlakových vypuštění vody z nádrží o obsahu do 100 l</t>
  </si>
  <si>
    <t>https://podminky.urs.cz/item/CS_URS_2022_01/732324812</t>
  </si>
  <si>
    <t>29</t>
  </si>
  <si>
    <t>732331612</t>
  </si>
  <si>
    <t>Nádoba tlaková expanzní pro topnou a chladicí soustavu s membránou závitové připojení PN 0,6 o objemu 12 l</t>
  </si>
  <si>
    <t>-1104215648</t>
  </si>
  <si>
    <t>Nádoby expanzní tlakové pro topné a chladicí soustavy s membránou bez pojistného ventilu se závitovým připojením PN 0,6 o objemu 12 l</t>
  </si>
  <si>
    <t>https://podminky.urs.cz/item/CS_URS_2022_01/732331612</t>
  </si>
  <si>
    <t>30</t>
  </si>
  <si>
    <t>732331778</t>
  </si>
  <si>
    <t>Příslušenství k expanzním nádobám bezpečnostní uzávěr G 1 k měření tlaku</t>
  </si>
  <si>
    <t>-1119253903</t>
  </si>
  <si>
    <t>Nádoby expanzní tlakové příslušenství k expanzním nádobám bezpečnostní uzávěr k měření tlaku G 1</t>
  </si>
  <si>
    <t>https://podminky.urs.cz/item/CS_URS_2022_01/732331778</t>
  </si>
  <si>
    <t>31</t>
  </si>
  <si>
    <t>732421401</t>
  </si>
  <si>
    <t>Čerpadlo teplovodní mokroběžné závitové oběhové DN 25 výtlak do 4,0 m průtok 2,0 m3/h pro vytápění</t>
  </si>
  <si>
    <t>615408725</t>
  </si>
  <si>
    <t>Čerpadla teplovodní závitová mokroběžná oběhová pro teplovodní vytápění (elektronicky řízená) PN 10, do 110°C DN přípojky/dopravní výška H (m) - čerpací výkon Q (m3/h) DN 25 / do 4,0 m / 2,0 m3/h</t>
  </si>
  <si>
    <t>cirkulační čerpadlo pro ÚT</t>
  </si>
  <si>
    <t>998732101</t>
  </si>
  <si>
    <t>Přesun hmot tonážní pro strojovny v objektech v do 6 m</t>
  </si>
  <si>
    <t>1823213649</t>
  </si>
  <si>
    <t>Přesun hmot pro strojovny stanovený z hmotnosti přesunovaného materiálu vodorovná dopravní vzdálenost do 50 m v objektech výšky do 6 m</t>
  </si>
  <si>
    <t>https://podminky.urs.cz/item/CS_URS_2022_01/998732101</t>
  </si>
  <si>
    <t>734</t>
  </si>
  <si>
    <t>Ústřední vytápění - armatury</t>
  </si>
  <si>
    <t>33</t>
  </si>
  <si>
    <t>734190922</t>
  </si>
  <si>
    <t>Přetěsnění přírubového spoje s rozebráním a stažením DN do 100</t>
  </si>
  <si>
    <t>172286618</t>
  </si>
  <si>
    <t>Opravy armatur přírubových přetěsnění přírubového spoje s rozebráním, vyčištěním ploch a stažením do DN 100</t>
  </si>
  <si>
    <t>34</t>
  </si>
  <si>
    <t>734200822</t>
  </si>
  <si>
    <t>Demontáž armatury závitové se dvěma závity přes G 1/2 do G 1</t>
  </si>
  <si>
    <t>-1816868250</t>
  </si>
  <si>
    <t>Demontáž armatur závitových se dvěma závity přes 1/2 do G 1</t>
  </si>
  <si>
    <t>stávající filtr</t>
  </si>
  <si>
    <t>35</t>
  </si>
  <si>
    <t>734209115</t>
  </si>
  <si>
    <t>Montáž armatury závitové s dvěma závity G 1</t>
  </si>
  <si>
    <t>782892512</t>
  </si>
  <si>
    <t>Montáž závitových armatur se 2 závity G 1 (DN 25)</t>
  </si>
  <si>
    <t>36</t>
  </si>
  <si>
    <t>55129490</t>
  </si>
  <si>
    <t>filtr 2x vnitřní závit PN16 T 130°C 1/2"</t>
  </si>
  <si>
    <t>-828718058</t>
  </si>
  <si>
    <t>37</t>
  </si>
  <si>
    <t>998734102</t>
  </si>
  <si>
    <t>Přesun hmot tonážní pro armatury v objektech v přes 6 do 12 m</t>
  </si>
  <si>
    <t>-1182085473</t>
  </si>
  <si>
    <t>Přesun hmot pro armatury stanovený z hmotnosti přesunovaného materiálu vodorovná dopravní vzdálenost do 50 m v objektech výšky přes 6 do 12 m</t>
  </si>
  <si>
    <t>https://podminky.urs.cz/item/CS_URS_2022_01/998734102</t>
  </si>
  <si>
    <t>735</t>
  </si>
  <si>
    <t>Ústřední vytápění - otopná tělesa</t>
  </si>
  <si>
    <t>38</t>
  </si>
  <si>
    <t>735191905</t>
  </si>
  <si>
    <t>Odvzdušnění otopných těles</t>
  </si>
  <si>
    <t>1831382641</t>
  </si>
  <si>
    <t>Ostatní opravy otopných těles odvzdušnění tělesa</t>
  </si>
  <si>
    <t>7+7</t>
  </si>
  <si>
    <t>39</t>
  </si>
  <si>
    <t>735191910</t>
  </si>
  <si>
    <t>Napuštění vody do otopných těles</t>
  </si>
  <si>
    <t>1348099089</t>
  </si>
  <si>
    <t>Ostatní opravy otopných těles napuštění vody do otopného systému včetně potrubí (bez kotle a ohříváků) otopných těles</t>
  </si>
  <si>
    <t>(7+7)*0,6*1,2</t>
  </si>
  <si>
    <t>40</t>
  </si>
  <si>
    <t>735494811</t>
  </si>
  <si>
    <t>Vypuštění vody z otopných těles</t>
  </si>
  <si>
    <t>1173389670</t>
  </si>
  <si>
    <t>Vypuštění vody z otopných soustav bez kotlů, ohříváků, zásobníků a nádrží</t>
  </si>
  <si>
    <t>10,8</t>
  </si>
  <si>
    <t>767</t>
  </si>
  <si>
    <t>Konstrukce zámečnické</t>
  </si>
  <si>
    <t>41</t>
  </si>
  <si>
    <t>767610115</t>
  </si>
  <si>
    <t>Montáž oken kovových jednoduchých pevných do zdiva pl do 0,6 m2</t>
  </si>
  <si>
    <t>141977088</t>
  </si>
  <si>
    <t>Montáž oken jednoduchých z hliníkových nebo ocelových profilů na polyuretanovou pěnu pevných do zdiva, plochy do 0,6 m2</t>
  </si>
  <si>
    <t>https://podminky.urs.cz/item/CS_URS_2022_01/767610115</t>
  </si>
  <si>
    <t>0,6*0,25"okno pro přísun vzduchu"</t>
  </si>
  <si>
    <t>42</t>
  </si>
  <si>
    <t>R55341425</t>
  </si>
  <si>
    <t>otvíravá mřížka větrací nerezová se síťovinou včetně rámečku 600x250mm</t>
  </si>
  <si>
    <t>-62918692</t>
  </si>
  <si>
    <t>43</t>
  </si>
  <si>
    <t>998767101</t>
  </si>
  <si>
    <t>Přesun hmot tonážní pro zámečnické konstrukce v objektech v do 6 m</t>
  </si>
  <si>
    <t>941295826</t>
  </si>
  <si>
    <t>Přesun hmot pro zámečnické konstrukce stanovený z hmotnosti přesunovaného materiálu vodorovná dopravní vzdálenost do 50 m v objektech výšky do 6 m</t>
  </si>
  <si>
    <t>https://podminky.urs.cz/item/CS_URS_2022_01/998767101</t>
  </si>
  <si>
    <t>HZS</t>
  </si>
  <si>
    <t>Hodinové zúčtovací sazby</t>
  </si>
  <si>
    <t>44</t>
  </si>
  <si>
    <t>HZS2212</t>
  </si>
  <si>
    <t>Hodinová zúčtovací sazba instalatér odborný</t>
  </si>
  <si>
    <t>512</t>
  </si>
  <si>
    <t>-1358940301</t>
  </si>
  <si>
    <t>Hodinové zúčtovací sazby profesí PSV provádění stavebních instalací instalatér odborný</t>
  </si>
  <si>
    <t>2"montáž chladícímyčky - pojistná odtoková armatura"</t>
  </si>
  <si>
    <t>2"montáž externího pojišťovacího ventilu"</t>
  </si>
  <si>
    <t>1"montáž detektoru CO"</t>
  </si>
  <si>
    <t>45</t>
  </si>
  <si>
    <t>31942528</t>
  </si>
  <si>
    <t>šroubení T-kus vnější závit trubkový (voda) 1"x1"x1"</t>
  </si>
  <si>
    <t>-1465772679</t>
  </si>
  <si>
    <t>46</t>
  </si>
  <si>
    <t>R5511980x</t>
  </si>
  <si>
    <t>ventil pojistný k boileru PN 6 T 100°C 1/2"</t>
  </si>
  <si>
    <t>690513874</t>
  </si>
  <si>
    <t>ventil pojistný PN 6 T &gt;100°C 1"</t>
  </si>
  <si>
    <t>47</t>
  </si>
  <si>
    <t>ADI.0061408.URS</t>
  </si>
  <si>
    <t>Detektor CO s bat. nap. (Li baterie), ak./opt. sig., LCD displej, živ. 10 let</t>
  </si>
  <si>
    <t>1766834232</t>
  </si>
  <si>
    <t>48</t>
  </si>
  <si>
    <t>R1K</t>
  </si>
  <si>
    <t>Pojistná odtoková armatura se zdvojeným čidlem</t>
  </si>
  <si>
    <t>-1767363010</t>
  </si>
  <si>
    <t>Univerzální Pojistná odtoková armatura se zdvojeným čidlem</t>
  </si>
  <si>
    <t>49</t>
  </si>
  <si>
    <t>HZS2231</t>
  </si>
  <si>
    <t>Hodinová zúčtovací sazba elektrikář</t>
  </si>
  <si>
    <t>-1917030968</t>
  </si>
  <si>
    <t>Hodinové zúčtovací sazby profesí PSV provádění stavebních instalací elektrikář</t>
  </si>
  <si>
    <t>https://podminky.urs.cz/item/CS_URS_2022_01/HZS2231</t>
  </si>
  <si>
    <t>4"zapojení náhradního zdroje pro oběhové čerpadlo 18Ah + přepojení čerpadla"</t>
  </si>
  <si>
    <t>50</t>
  </si>
  <si>
    <t>EM -R1</t>
  </si>
  <si>
    <t>Náhradní zdroj pro oběhová čerpadla 18Ah</t>
  </si>
  <si>
    <t>559987279</t>
  </si>
  <si>
    <t>např.: Astip Elston 120 S2 Duo</t>
  </si>
  <si>
    <t>http://astip.evron.cz/cz/e-shop/885077/c12562-pro-obehova-cerpadla-s-el-regulaci/elston-120-s2-duo.html</t>
  </si>
  <si>
    <t>51</t>
  </si>
  <si>
    <t>HZS4212</t>
  </si>
  <si>
    <t>Hodinová zúčtovací sazba revizní technik specialista</t>
  </si>
  <si>
    <t>670279677</t>
  </si>
  <si>
    <t>Hodinové zúčtovací sazby ostatních profesí revizní a kontrolní činnost revizní technik specialista</t>
  </si>
  <si>
    <t>provedení revize komína po vyvložkování</t>
  </si>
  <si>
    <t>02 - Hodice BZ</t>
  </si>
  <si>
    <t xml:space="preserve">    733 - Ústřední vytápění - rozvodné potrubí</t>
  </si>
  <si>
    <t xml:space="preserve">    771 - Podlahy z dlaždic</t>
  </si>
  <si>
    <t xml:space="preserve">    781 - Dokončovací práce - obklady</t>
  </si>
  <si>
    <t>-960254295</t>
  </si>
  <si>
    <t>575722781</t>
  </si>
  <si>
    <t>424458336</t>
  </si>
  <si>
    <t>1612944841</t>
  </si>
  <si>
    <t>953845212</t>
  </si>
  <si>
    <t>Vyvložkování stávajícího komínového tělesa nerezovými vložkami ohebnými D přes 100 do 130 mm v 3 m</t>
  </si>
  <si>
    <t>1178763784</t>
  </si>
  <si>
    <t>Vyvložkování stávajících komínových nebo větracích průduchů nerezovými vložkami ohebnými, včetně ukončení komínu komínového tělesa výšky 3 m světlý průměr vložky přes 100 m do 130 mm</t>
  </si>
  <si>
    <t>953845222</t>
  </si>
  <si>
    <t>Příplatek k vyvložkování komínového průduchu nerezovými vložkami ohebnými D přes 100 do 130 mm ZKD 1 m výšky</t>
  </si>
  <si>
    <t>-184483003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</si>
  <si>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100 m do 130 mm</t>
  </si>
  <si>
    <t>9,55-3</t>
  </si>
  <si>
    <t>1326152348</t>
  </si>
  <si>
    <t>0,9*1,2*0,65"pod kotlem stupínek"</t>
  </si>
  <si>
    <t>977151111</t>
  </si>
  <si>
    <t>Jádrové vrty diamantovými korunkami do stavebních materiálů D do 35 mm</t>
  </si>
  <si>
    <t>682781301</t>
  </si>
  <si>
    <t>Jádrové vrty diamantovými korunkami do stavebních materiálů (železobetonu, betonu, cihel, obkladů, dlažeb, kamene) průměru do 35 mm</t>
  </si>
  <si>
    <t>https://podminky.urs.cz/item/CS_URS_2022_01/977151111</t>
  </si>
  <si>
    <t>2*2*0,5"voda, TUV potrubí"</t>
  </si>
  <si>
    <t>977331113</t>
  </si>
  <si>
    <t>Frézování hloubky do 30 mm komínového průduchu z cihel plných pálených</t>
  </si>
  <si>
    <t>1552037567</t>
  </si>
  <si>
    <t>Zvětšení komínového průduchu frézováním zdiva z cihel plných pálených maximální hloubky frézování přes 10 do 30 mm</t>
  </si>
  <si>
    <t>9,55</t>
  </si>
  <si>
    <t>-1047992098</t>
  </si>
  <si>
    <t>1256075274</t>
  </si>
  <si>
    <t>59147382</t>
  </si>
  <si>
    <t>2,936*15 'Přepočtené koeficientem množství</t>
  </si>
  <si>
    <t>2085506941</t>
  </si>
  <si>
    <t>913707380</t>
  </si>
  <si>
    <t>1448231131</t>
  </si>
  <si>
    <t>(4,7+2,35+0,45+3+3,5)*2"napojení chladící smyčky, přepojení boileru"</t>
  </si>
  <si>
    <t>892868489</t>
  </si>
  <si>
    <t>546530994</t>
  </si>
  <si>
    <t>179771843</t>
  </si>
  <si>
    <t>623993510</t>
  </si>
  <si>
    <t>907084402</t>
  </si>
  <si>
    <t>-1962373519</t>
  </si>
  <si>
    <t>-1360848285</t>
  </si>
  <si>
    <t>731219614</t>
  </si>
  <si>
    <t>Montáž kotle ocelového stacionárního na tuhá paliva s odtahem spalin do komína o výkonu do 25 kW</t>
  </si>
  <si>
    <t>1879001736</t>
  </si>
  <si>
    <t>Kotle ocelové teplovodní na tuhá paliva stacionární s odtahem spalin do komína pro vytápění montáž kotlů ocelových na tuhá paliva ostatních typů o výkonu do 25 kW</t>
  </si>
  <si>
    <t>"např OPOP H420-ECO-D"</t>
  </si>
  <si>
    <t>"obsahuje i matice přesná šestihranná Pz DIN 934-8 M12 100 ks + šroub metrický DIN 931 5.8 BZ M12x60mm 100ks+deska těsnící vláknitopryžová tl 3mm</t>
  </si>
  <si>
    <t>"obsahuje i spojka hadicová 2 ks + příruba přivařovací s krkem 11 416 + podložka pružná s čtvercovým průřezem DIN 7980 BZ 100ks"</t>
  </si>
  <si>
    <t>1"obsahuje napojení na komínový průduch roura kouřová tl plechu 0,5mm dl 1m +koleno kouřové tl plechu 0,5mm +růžice kouřová +zděř kouřová</t>
  </si>
  <si>
    <t>48410305</t>
  </si>
  <si>
    <t>kotelna tuhá paliva stacionární odtah spalin do komína pro vytápění 12kW</t>
  </si>
  <si>
    <t>-108143068</t>
  </si>
  <si>
    <t>kote na tuhá paliva stacionární odtah spalin do komína pro vytápění 12kW</t>
  </si>
  <si>
    <t>1072253718</t>
  </si>
  <si>
    <t>-1070528574</t>
  </si>
  <si>
    <t>-2070874903</t>
  </si>
  <si>
    <t>732211112</t>
  </si>
  <si>
    <t>Ohřívač stacionární zásobníkový s jedním výměníkem PN 0,6/1,0 o objemu 125 l v.pl. 1,45 m2</t>
  </si>
  <si>
    <t>2004337290</t>
  </si>
  <si>
    <t>Nepřímotopné zásobníkové ohřívače TUV stacionární s jedním teplosměnným výměníkem PN 0,6 MPa/1,0 MPa, t = 80°C/110°C objem zásobníku / v.pl. m2 výměníku 125 l / 1,45 m2</t>
  </si>
  <si>
    <t>https://podminky.urs.cz/item/CS_URS_2022_01/732211112</t>
  </si>
  <si>
    <t>1847245570</t>
  </si>
  <si>
    <t>1894023994</t>
  </si>
  <si>
    <t>276170683</t>
  </si>
  <si>
    <t>-33705117</t>
  </si>
  <si>
    <t>-1045400424</t>
  </si>
  <si>
    <t>-1854731459</t>
  </si>
  <si>
    <t>713741246</t>
  </si>
  <si>
    <t>733</t>
  </si>
  <si>
    <t>Ústřední vytápění - rozvodné potrubí</t>
  </si>
  <si>
    <t>733190107</t>
  </si>
  <si>
    <t>Zkouška těsnosti potrubí ocelové závitové DN do 40</t>
  </si>
  <si>
    <t>-333642987</t>
  </si>
  <si>
    <t>Zkoušky těsnosti potrubí, manžety prostupové z trubek ocelových zkoušky těsnosti potrubí (za provozu) z trubek ocelových závitových DN do 40</t>
  </si>
  <si>
    <t>https://podminky.urs.cz/item/CS_URS_2022_01/733190107</t>
  </si>
  <si>
    <t>733221203</t>
  </si>
  <si>
    <t>Potrubí měděné měkké spojované tvrdým pájením D 18x1 mm</t>
  </si>
  <si>
    <t>1853710840</t>
  </si>
  <si>
    <t>Potrubí z trubek měděných měkkých spojovaných tvrdým pájením Ø 18/1</t>
  </si>
  <si>
    <t>https://podminky.urs.cz/item/CS_URS_2022_01/733221203</t>
  </si>
  <si>
    <t>(0,1+3,08+1)*2"nové napojení boileru"</t>
  </si>
  <si>
    <t>733391101</t>
  </si>
  <si>
    <t>Zkouška těsnosti potrubí plastové D do 32x3,0</t>
  </si>
  <si>
    <t>-570740152</t>
  </si>
  <si>
    <t>Zkoušky těsnosti potrubí z trubek plastových Ø do 32/3,0</t>
  </si>
  <si>
    <t>https://podminky.urs.cz/item/CS_URS_2022_01/733391101</t>
  </si>
  <si>
    <t>733811212</t>
  </si>
  <si>
    <t>Ochrana potrubí ústředního vytápění termoizolačními trubicemi z PE tl do 6 mm DN přes 22 do 32 mm</t>
  </si>
  <si>
    <t>1423902813</t>
  </si>
  <si>
    <t>Ochrana potrubí termoizolačními trubicemi z pěnového polyetylenu PE přilepenými v příčných a podélných spojích, tloušťky izolace do 6 mm, vnitřního průměru izolace DN přes 22 do 32 mm</t>
  </si>
  <si>
    <t>https://podminky.urs.cz/item/CS_URS_2022_01/733811212</t>
  </si>
  <si>
    <t>998733101</t>
  </si>
  <si>
    <t>Přesun hmot tonážní pro rozvody potrubí v objektech v do 6 m</t>
  </si>
  <si>
    <t>381042981</t>
  </si>
  <si>
    <t>Přesun hmot pro rozvody potrubí stanovený z hmotnosti přesunovaného materiálu vodorovná dopravní vzdálenost do 50 m v objektech výšky do 6 m</t>
  </si>
  <si>
    <t>https://podminky.urs.cz/item/CS_URS_2022_01/998733101</t>
  </si>
  <si>
    <t>344050178</t>
  </si>
  <si>
    <t>1132969864</t>
  </si>
  <si>
    <t>-195487206</t>
  </si>
  <si>
    <t>1554784372</t>
  </si>
  <si>
    <t>787221714</t>
  </si>
  <si>
    <t>1412299320</t>
  </si>
  <si>
    <t>-589130824</t>
  </si>
  <si>
    <t>7*0,6*1,2</t>
  </si>
  <si>
    <t>-815102239</t>
  </si>
  <si>
    <t>5,04</t>
  </si>
  <si>
    <t>-79402864</t>
  </si>
  <si>
    <t>-2003979046</t>
  </si>
  <si>
    <t>-500706228</t>
  </si>
  <si>
    <t>771</t>
  </si>
  <si>
    <t>Podlahy z dlaždic</t>
  </si>
  <si>
    <t>52</t>
  </si>
  <si>
    <t>771574902</t>
  </si>
  <si>
    <t>Oprava spárování podlah z dlaždic keramických přes 0,5 do 2 ks/m2</t>
  </si>
  <si>
    <t>995832559</t>
  </si>
  <si>
    <t>Oprava spárování podlah z dlaždic keramických včetně vyškrabání a vymytí spár přes 0,5 do 2 ks/m2</t>
  </si>
  <si>
    <t>https://podminky.urs.cz/item/CS_URS_2022_01/771574902</t>
  </si>
  <si>
    <t>1"po vrtání"</t>
  </si>
  <si>
    <t>781</t>
  </si>
  <si>
    <t>Dokončovací práce - obklady</t>
  </si>
  <si>
    <t>53</t>
  </si>
  <si>
    <t>781151031</t>
  </si>
  <si>
    <t>Celoplošné vyrovnání podkladu stěrkou tl 3 mm</t>
  </si>
  <si>
    <t>1318356806</t>
  </si>
  <si>
    <t>Příprava podkladu před provedením obkladu celoplošné vyrovnání podkladu stěrkou, tloušťky 3 mm</t>
  </si>
  <si>
    <t>https://podminky.urs.cz/item/CS_URS_2022_01/781151031</t>
  </si>
  <si>
    <t>(0,5+1,47+0,5)*2,1</t>
  </si>
  <si>
    <t>54</t>
  </si>
  <si>
    <t>781471810</t>
  </si>
  <si>
    <t>Demontáž obkladů z obkladaček keramických kladených do malty</t>
  </si>
  <si>
    <t>-562485441</t>
  </si>
  <si>
    <t>Demontáž obkladů z dlaždic keramických kladených do malty</t>
  </si>
  <si>
    <t>https://podminky.urs.cz/item/CS_URS_2022_01/781471810</t>
  </si>
  <si>
    <t>(0,5+1,47+0,5)*1,5</t>
  </si>
  <si>
    <t>55</t>
  </si>
  <si>
    <t>781474111</t>
  </si>
  <si>
    <t>Montáž obkladů vnitřních keramických hladkých přes 6 do 9 ks/m2 lepených flexibilním lepidlem</t>
  </si>
  <si>
    <t>-129069315</t>
  </si>
  <si>
    <t>Montáž obkladů vnitřních stěn z dlaždic keramických lepených flexibilním lepidlem maloformátových hladkých přes 6 do 9 ks/m2</t>
  </si>
  <si>
    <t>https://podminky.urs.cz/item/CS_URS_2022_01/781474111</t>
  </si>
  <si>
    <t>(0,5+1,5+0,5)*2,1</t>
  </si>
  <si>
    <t>56</t>
  </si>
  <si>
    <t>59761026</t>
  </si>
  <si>
    <t>obklad keramický hladký do 12ks/m2</t>
  </si>
  <si>
    <t>-1126542493</t>
  </si>
  <si>
    <t>5,25*1,1</t>
  </si>
  <si>
    <t>57</t>
  </si>
  <si>
    <t>998781101</t>
  </si>
  <si>
    <t>Přesun hmot tonážní pro obklady keramické v objektech v do 6 m</t>
  </si>
  <si>
    <t>-1657946795</t>
  </si>
  <si>
    <t>Přesun hmot pro obklady keramické stanovený z hmotnosti přesunovaného materiálu vodorovná dopravní vzdálenost do 50 m v objektech výšky do 6 m</t>
  </si>
  <si>
    <t>https://podminky.urs.cz/item/CS_URS_2022_01/998781101</t>
  </si>
  <si>
    <t>58</t>
  </si>
  <si>
    <t>2073631954</t>
  </si>
  <si>
    <t>59</t>
  </si>
  <si>
    <t>185252227</t>
  </si>
  <si>
    <t>60</t>
  </si>
  <si>
    <t>-1358825016</t>
  </si>
  <si>
    <t>61</t>
  </si>
  <si>
    <t>520352057</t>
  </si>
  <si>
    <t>62</t>
  </si>
  <si>
    <t>1489898512</t>
  </si>
  <si>
    <t>63</t>
  </si>
  <si>
    <t>-1840149908</t>
  </si>
  <si>
    <t>64</t>
  </si>
  <si>
    <t>-1976069523</t>
  </si>
  <si>
    <t>65</t>
  </si>
  <si>
    <t>1422260310</t>
  </si>
  <si>
    <t>03 - Humpolec STR Dom</t>
  </si>
  <si>
    <t>-587862835</t>
  </si>
  <si>
    <t>-2032266679</t>
  </si>
  <si>
    <t>9,7-3</t>
  </si>
  <si>
    <t>96621210</t>
  </si>
  <si>
    <t>9,7</t>
  </si>
  <si>
    <t>-1840164596</t>
  </si>
  <si>
    <t>1888050723</t>
  </si>
  <si>
    <t>-1941022522</t>
  </si>
  <si>
    <t>0,553*15 'Přepočtené koeficientem množství</t>
  </si>
  <si>
    <t>-1845562849</t>
  </si>
  <si>
    <t>24859401</t>
  </si>
  <si>
    <t>775691689</t>
  </si>
  <si>
    <t>9,7"napojení chladící smyčky"</t>
  </si>
  <si>
    <t>1091474415</t>
  </si>
  <si>
    <t>-212447319</t>
  </si>
  <si>
    <t>682635882</t>
  </si>
  <si>
    <t>-224637218</t>
  </si>
  <si>
    <t>1267620354</t>
  </si>
  <si>
    <t>-997629407</t>
  </si>
  <si>
    <t>494566504</t>
  </si>
  <si>
    <t>-520753742</t>
  </si>
  <si>
    <t>48410315</t>
  </si>
  <si>
    <t>kotel na tuhá paliva stacionární odtah spalin do komína pro vytápění 16kW</t>
  </si>
  <si>
    <t>-354479635</t>
  </si>
  <si>
    <t>-952372175</t>
  </si>
  <si>
    <t>1361319738</t>
  </si>
  <si>
    <t>-1384961414</t>
  </si>
  <si>
    <t>852969247</t>
  </si>
  <si>
    <t>-854104240</t>
  </si>
  <si>
    <t>-915636367</t>
  </si>
  <si>
    <t>1241490859</t>
  </si>
  <si>
    <t>-1143083501</t>
  </si>
  <si>
    <t>-7439772</t>
  </si>
  <si>
    <t>-166669714</t>
  </si>
  <si>
    <t>3,5</t>
  </si>
  <si>
    <t>839249852</t>
  </si>
  <si>
    <t>212626110</t>
  </si>
  <si>
    <t>1229046215</t>
  </si>
  <si>
    <t>-1078081408</t>
  </si>
  <si>
    <t>-1473933894</t>
  </si>
  <si>
    <t>-2043274573</t>
  </si>
  <si>
    <t>-1388353290</t>
  </si>
  <si>
    <t>-341727358</t>
  </si>
  <si>
    <t>-1964652354</t>
  </si>
  <si>
    <t>-2016884960</t>
  </si>
  <si>
    <t>-469678157</t>
  </si>
  <si>
    <t>1119672312</t>
  </si>
  <si>
    <t>04 - Jaroměřice n/R VB</t>
  </si>
  <si>
    <t>1530387892</t>
  </si>
  <si>
    <t>7"napojení chladící smyčky"</t>
  </si>
  <si>
    <t>-1269378483</t>
  </si>
  <si>
    <t>477251044</t>
  </si>
  <si>
    <t>-1742227632</t>
  </si>
  <si>
    <t>-1356504976</t>
  </si>
  <si>
    <t>-1000137981</t>
  </si>
  <si>
    <t>-1811949887</t>
  </si>
  <si>
    <t>307673416</t>
  </si>
  <si>
    <t>-460325929</t>
  </si>
  <si>
    <t>48410310</t>
  </si>
  <si>
    <t>kotena tuhá paliva stacionární odtah spalin do komína pro vytápění 20kW</t>
  </si>
  <si>
    <t>-2025625923</t>
  </si>
  <si>
    <t>-1662833503</t>
  </si>
  <si>
    <t>275114082</t>
  </si>
  <si>
    <t>-281866950</t>
  </si>
  <si>
    <t>-1522899834</t>
  </si>
  <si>
    <t>1475706384</t>
  </si>
  <si>
    <t>86752095</t>
  </si>
  <si>
    <t>-1673651957</t>
  </si>
  <si>
    <t>869047369</t>
  </si>
  <si>
    <t>119888427</t>
  </si>
  <si>
    <t>-549926090</t>
  </si>
  <si>
    <t>4,7</t>
  </si>
  <si>
    <t>-1507270764</t>
  </si>
  <si>
    <t>-771179527</t>
  </si>
  <si>
    <t>185695245</t>
  </si>
  <si>
    <t>1991277878</t>
  </si>
  <si>
    <t>111083054</t>
  </si>
  <si>
    <t>2092135770</t>
  </si>
  <si>
    <t>192922182</t>
  </si>
  <si>
    <t>1313382716</t>
  </si>
  <si>
    <t>-1939438588</t>
  </si>
  <si>
    <t>05 - Laštovičky BZ</t>
  </si>
  <si>
    <t>1617241184</t>
  </si>
  <si>
    <t>1042888801</t>
  </si>
  <si>
    <t>13,5-3</t>
  </si>
  <si>
    <t>977151112</t>
  </si>
  <si>
    <t>Jádrové vrty diamantovými korunkami do stavebních materiálů D přes 35 do 40 mm</t>
  </si>
  <si>
    <t>1057163812</t>
  </si>
  <si>
    <t>Jádrové vrty diamantovými korunkami do stavebních materiálů (železobetonu, betonu, cihel, obkladů, dlažeb, kamene) průměru přes 35 do 40 mm</t>
  </si>
  <si>
    <t>https://podminky.urs.cz/item/CS_URS_2022_01/977151112</t>
  </si>
  <si>
    <t>2+2"rozvod út</t>
  </si>
  <si>
    <t>-2130729683</t>
  </si>
  <si>
    <t>13,5</t>
  </si>
  <si>
    <t>997013111</t>
  </si>
  <si>
    <t>Vnitrostaveništní doprava suti a vybouraných hmot pro budovy v do 6 m s použitím mechanizace</t>
  </si>
  <si>
    <t>-270591948</t>
  </si>
  <si>
    <t>Vnitrostaveništní doprava suti a vybouraných hmot vodorovně do 50 m svisle s použitím mechanizace pro budovy a haly výšky do 6 m</t>
  </si>
  <si>
    <t>-285539679</t>
  </si>
  <si>
    <t>-2061960212</t>
  </si>
  <si>
    <t>997013631</t>
  </si>
  <si>
    <t>Poplatek za uložení na skládce (skládkovné) stavebního odpadu směsného kód odpadu 17 09 04</t>
  </si>
  <si>
    <t>-1182616245</t>
  </si>
  <si>
    <t>Poplatek za uložení stavebního odpadu na skládce (skládkovné) směsného stavebního a demoličního zatříděného do Katalogu odpadů pod kódem 17 09 04</t>
  </si>
  <si>
    <t>722176112</t>
  </si>
  <si>
    <t>Montáž potrubí plastové spojované svary polyfuzně D přes 16 do 20 mm</t>
  </si>
  <si>
    <t>-1148908925</t>
  </si>
  <si>
    <t>Montáž potrubí z plastových trub svařovaných polyfuzně D přes 16 do 20 mm</t>
  </si>
  <si>
    <t>montáž rozvodu pro připojení dochlazovací smyčky</t>
  </si>
  <si>
    <t>28615152</t>
  </si>
  <si>
    <t>trubka vodovodní tlaková PPR řada PN 20 D 20mm dl 4m</t>
  </si>
  <si>
    <t>32453911</t>
  </si>
  <si>
    <t>722179191</t>
  </si>
  <si>
    <t>Příplatek k rozvodu vody z plastů za malý rozsah prací na zakázce do 20 m</t>
  </si>
  <si>
    <t>1762354639</t>
  </si>
  <si>
    <t>Příplatek k ceně rozvody vody z plastů za práce malého rozsahu na zakázce do 20 m rozvodu</t>
  </si>
  <si>
    <t>-563547242</t>
  </si>
  <si>
    <t>připojení potrubi na stávající rozvod a dochlazovací smyčku</t>
  </si>
  <si>
    <t>1+1</t>
  </si>
  <si>
    <t>998722101</t>
  </si>
  <si>
    <t>Přesun hmot tonážní pro vnitřní vodovod v objektech v do 6 m</t>
  </si>
  <si>
    <t>-983391317</t>
  </si>
  <si>
    <t>Přesun hmot pro vnitřní vodovod stanovený z hmotnosti přesunovaného materiálu vodorovná dopravní vzdálenost do 50 m v objektech výšky do 6 m</t>
  </si>
  <si>
    <t>-981960170</t>
  </si>
  <si>
    <t>demontáž stávajícího nefunkčního kotle</t>
  </si>
  <si>
    <t>110721985</t>
  </si>
  <si>
    <t>6000390033</t>
  </si>
  <si>
    <t>krbová kamna HAAS+SOHN NIVALA s výměníkem 5-15,3kW</t>
  </si>
  <si>
    <t>ks</t>
  </si>
  <si>
    <t>-1217470354</t>
  </si>
  <si>
    <t>2023022153</t>
  </si>
  <si>
    <t>vypuštění vody z kotle pro jeho domontáž a likvidaci</t>
  </si>
  <si>
    <t>731890801</t>
  </si>
  <si>
    <t>Přemístění demontovaných kotelen umístěných ve výšce nebo hloubce objektu do 6 m</t>
  </si>
  <si>
    <t>-1807324126</t>
  </si>
  <si>
    <t>Vnitrostaveništní přemístění vybouraných (demontovaných) hmot kotelen vodorovně do 100 m umístěných ve výšce (hloubce) do 6 m</t>
  </si>
  <si>
    <t>998731101</t>
  </si>
  <si>
    <t>Přesun hmot tonážní pro kotelny v objektech v do 6 m</t>
  </si>
  <si>
    <t>-166552851</t>
  </si>
  <si>
    <t>Přesun hmot pro kotelny stanovený z hmotnosti přesunovaného materiálu vodorovná dopravní vzdálenost do 50 m v objektech výšky do 6 m</t>
  </si>
  <si>
    <t>1328088882</t>
  </si>
  <si>
    <t>-1215474745</t>
  </si>
  <si>
    <t>demontáž expanzomatu topného systému pro úpravu připojovacího potrubí kotle</t>
  </si>
  <si>
    <t>-581607173</t>
  </si>
  <si>
    <t>vypuštění vody z expanzomatu</t>
  </si>
  <si>
    <t>732331615</t>
  </si>
  <si>
    <t>Nádoba tlaková expanzní pro topnou a chladicí soustavu s membránou závitové připojení PN 0,6 o objemu 35 l</t>
  </si>
  <si>
    <t>1342877560</t>
  </si>
  <si>
    <t>Nádoby expanzní tlakové pro topné a chladicí soustavy s membránou bez pojistného ventilu se závitovým připojením PN 0,6 o objemu 35 l</t>
  </si>
  <si>
    <t>montáž nového expanzomatu na nový upravený rozvod</t>
  </si>
  <si>
    <t>1670948260</t>
  </si>
  <si>
    <t>732420811</t>
  </si>
  <si>
    <t>Demontáž čerpadla oběhového spirálního DN 25</t>
  </si>
  <si>
    <t>-1910028539</t>
  </si>
  <si>
    <t>Demontáž čerpadel oběhových spirálních (do potrubí) DN 25</t>
  </si>
  <si>
    <t>demontáž čerpadla při výměně kotle a ůpravě připojovacího potrubí</t>
  </si>
  <si>
    <t>831811510</t>
  </si>
  <si>
    <t>https://podminky.urs.cz/item/CS_URS_2022_01/732421401</t>
  </si>
  <si>
    <t>732890801</t>
  </si>
  <si>
    <t>Přesun demontovaných strojoven vodorovně 100 m v objektech v do 6 m</t>
  </si>
  <si>
    <t>-1873262611</t>
  </si>
  <si>
    <t>Vnitrostaveništní přemístění vybouraných (demontovaných) hmot strojoven vodorovně do 100 m v objektech výšky do 6 m</t>
  </si>
  <si>
    <t>1982993830</t>
  </si>
  <si>
    <t>733223305</t>
  </si>
  <si>
    <t>Potrubí měděné tvrdé spojované lisováním D 35x1,5 mm</t>
  </si>
  <si>
    <t>719542474</t>
  </si>
  <si>
    <t>Potrubí z trubek měděných tvrdých spojovaných lisováním PN 16, T= +110°C Ø 35/1,5</t>
  </si>
  <si>
    <t xml:space="preserve">"úprava připojovacího potrubí k kotli  přívod + spátečka"</t>
  </si>
  <si>
    <t>733290801</t>
  </si>
  <si>
    <t>Demontáž potrubí měděného D do 35x1,5 mm</t>
  </si>
  <si>
    <t>-1034943181</t>
  </si>
  <si>
    <t>Demontáž potrubí z trubek měděných Ø do 35/1,5</t>
  </si>
  <si>
    <t xml:space="preserve">demontáž připojovacího potrubí ke kotli </t>
  </si>
  <si>
    <t>-1719800756</t>
  </si>
  <si>
    <t>998733181</t>
  </si>
  <si>
    <t>Příplatek k přesunu hmot tonážní 733 prováděný bez použití mechanizace</t>
  </si>
  <si>
    <t>1009900382</t>
  </si>
  <si>
    <t>Přesun hmot pro rozvody potrubí stanovený z hmotnosti přesunovaného materiálu Příplatek k cenám za přesun prováděný bez použití mechanizace pro jakoukoliv výšku objektu</t>
  </si>
  <si>
    <t>https://podminky.urs.cz/item/CS_URS_2022_01/998733181</t>
  </si>
  <si>
    <t>-1123209539</t>
  </si>
  <si>
    <t>1448144473</t>
  </si>
  <si>
    <t>-1938964257</t>
  </si>
  <si>
    <t>vypuštění vody z otopné soustavy z důvodu výměny kotle a ůpravy připojovacího potrubí</t>
  </si>
  <si>
    <t>262144</t>
  </si>
  <si>
    <t>-302545297</t>
  </si>
  <si>
    <t>montáž dochlazovací smyčky</t>
  </si>
  <si>
    <t>montáž záložního zdroje pro čerpadlo</t>
  </si>
  <si>
    <t>montáž dochlazovacího ventilu</t>
  </si>
  <si>
    <t xml:space="preserve">součinnost prací  s kominíkem</t>
  </si>
  <si>
    <t>koordinace prací s mistním správcem a nájemníkem objektu</t>
  </si>
  <si>
    <t>1733590</t>
  </si>
  <si>
    <t>Záložní zdroj - Eko 30W 18h s termostatem</t>
  </si>
  <si>
    <t>-1147316564</t>
  </si>
  <si>
    <t>http://astip.evron.cz/cz/e-shop/1071288/c12562-pro-obehova-cerpadla-s-el-regulaci/elston-eko-30w-18h-s-termostatem.html</t>
  </si>
  <si>
    <t>6000131135</t>
  </si>
  <si>
    <t>Ventil dochlazovací dvoucestný DBV 1 s izolací</t>
  </si>
  <si>
    <t>1391752059</t>
  </si>
  <si>
    <t>https://www.regulus.cz/cz/ventil-dochlazovaci-dvoucestny-dbv-1-v-izolaci</t>
  </si>
  <si>
    <t>6000390034</t>
  </si>
  <si>
    <t>vychlazovací smyčka pro krbová kamna s výměníkem 5-15,3kW</t>
  </si>
  <si>
    <t>-2038523232</t>
  </si>
  <si>
    <t>https://www.krby-kamna-ptacek.cz/ostatni-prislusenstvi/haas-sohn-vychlazovaci-smycka-andrus-farum-nivala</t>
  </si>
  <si>
    <t>-43290034</t>
  </si>
  <si>
    <t>569817788</t>
  </si>
  <si>
    <t>-569681080</t>
  </si>
  <si>
    <t>-708165481</t>
  </si>
  <si>
    <t>06 - Obrataň VB</t>
  </si>
  <si>
    <t xml:space="preserve">    3 - Svislé a kompletní konstrukce</t>
  </si>
  <si>
    <t xml:space="preserve">    4 - Vodorovné konstrukce</t>
  </si>
  <si>
    <t>Svislé a kompletní konstrukce</t>
  </si>
  <si>
    <t>314231561</t>
  </si>
  <si>
    <t>Zdivo komínů nad střechou průduch přes 150x150 na MC včetně spárování z lícových cihel dl 290 mm</t>
  </si>
  <si>
    <t>1146048267</t>
  </si>
  <si>
    <t>Zdivo komínových nebo ventilačních těles dosavadních objektů volně stojících nad střešní rovinou na maltu cementovou včetně spárování, o průřezu průduchu přes 150x150 mm z cihel lícových, pevnosti P 60 dl. 290 mm</t>
  </si>
  <si>
    <t>https://podminky.urs.cz/item/CS_URS_2022_01/314231561</t>
  </si>
  <si>
    <t>Vodorovné konstrukce</t>
  </si>
  <si>
    <t>417321313</t>
  </si>
  <si>
    <t>Ztužující pásy a věnce ze ŽB tř. C 16/20</t>
  </si>
  <si>
    <t>-1706017261</t>
  </si>
  <si>
    <t>Ztužující pásy a věnce z betonu železového (bez výztuže) tř. C 16/20</t>
  </si>
  <si>
    <t>https://podminky.urs.cz/item/CS_URS_2022_01/417321313</t>
  </si>
  <si>
    <t>(0,8*0,5)*0,15*2"věnce ztužující komín"</t>
  </si>
  <si>
    <t>417351115</t>
  </si>
  <si>
    <t>Zřízení bednění ztužujících věnců</t>
  </si>
  <si>
    <t>1794528379</t>
  </si>
  <si>
    <t>Bednění bočnic ztužujících pásů a věnců včetně vzpěr zřízení</t>
  </si>
  <si>
    <t>https://podminky.urs.cz/item/CS_URS_2022_01/417351115</t>
  </si>
  <si>
    <t>(0,8+0,5)*2*0,15*2"věnce ztužující komín"</t>
  </si>
  <si>
    <t>417351116</t>
  </si>
  <si>
    <t>Odstranění bednění ztužujících věnců</t>
  </si>
  <si>
    <t>794514131</t>
  </si>
  <si>
    <t>Bednění bočnic ztužujících pásů a věnců včetně vzpěr odstranění</t>
  </si>
  <si>
    <t>https://podminky.urs.cz/item/CS_URS_2022_01/417351116</t>
  </si>
  <si>
    <t>(0,8*2+0,5*2)*0,15*2"věnce ztužující komín"</t>
  </si>
  <si>
    <t>619996115</t>
  </si>
  <si>
    <t>Ochrana podlahy obedněním z řeziva</t>
  </si>
  <si>
    <t>671917773</t>
  </si>
  <si>
    <t>Ochrana stavebních konstrukcí a samostatných prvků včetně pozdějšího odstranění obedněním z řeziva podlahy</t>
  </si>
  <si>
    <t>https://podminky.urs.cz/item/CS_URS_2022_01/619996115</t>
  </si>
  <si>
    <t>3*5"pod lešení a okolo komína"</t>
  </si>
  <si>
    <t>941111111</t>
  </si>
  <si>
    <t>Montáž lešení řadového trubkového lehkého s podlahami zatížení do 200 kg/m2 š od 0,6 do 0,9 m v do 10 m</t>
  </si>
  <si>
    <t>-588217896</t>
  </si>
  <si>
    <t>Montáž lešení řadového trubkového lehkého pracovního s podlahami s provozním zatížením tř. 3 do 200 kg/m2 šířky tř. W06 od 0,6 do 0,9 m, výšky do 10 m</t>
  </si>
  <si>
    <t>https://podminky.urs.cz/item/CS_URS_2022_01/941111111</t>
  </si>
  <si>
    <t>3*5"u komína"</t>
  </si>
  <si>
    <t>941111211</t>
  </si>
  <si>
    <t>Příplatek k lešení řadovému trubkovému lehkému s podlahami š 0,9 m v 10 m za první a ZKD den použití</t>
  </si>
  <si>
    <t>936355022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</si>
  <si>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</si>
  <si>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https://podminky.urs.cz/item/CS_URS_2022_01/941111211</t>
  </si>
  <si>
    <t>15*10 'Přepočtené koeficientem množství</t>
  </si>
  <si>
    <t>941111811</t>
  </si>
  <si>
    <t>Demontáž lešení řadového trubkového lehkého s podlahami zatížení do 200 kg/m2 š přes 0,6 do 0,9 m v do 10 m</t>
  </si>
  <si>
    <t>-1780782763</t>
  </si>
  <si>
    <t>Demontáž lešení řadového trubkového lehkého pracovního s podlahami s provozním zatížením tř. 3 do 200 kg/m2 šířky tř. W06 od 0,6 do 0,9 m, výšky do 10 m</t>
  </si>
  <si>
    <t>https://podminky.urs.cz/item/CS_URS_2022_01/941111811</t>
  </si>
  <si>
    <t>-1308989140</t>
  </si>
  <si>
    <t>1400536962</t>
  </si>
  <si>
    <t>12,4-3</t>
  </si>
  <si>
    <t>962032631</t>
  </si>
  <si>
    <t>Bourání zdiva komínového nad střechou z cihel na MV nebo MVC</t>
  </si>
  <si>
    <t>1526903832</t>
  </si>
  <si>
    <t>Bourání zdiva nadzákladového z cihel nebo tvárnic komínového z cihel pálených, šamotových nebo vápenopískových nad střechou na maltu vápennou nebo vápenocementovou</t>
  </si>
  <si>
    <t>https://podminky.urs.cz/item/CS_URS_2022_01/962032631</t>
  </si>
  <si>
    <t>0,8*0,5*1,05</t>
  </si>
  <si>
    <t>1910158101</t>
  </si>
  <si>
    <t>12,4</t>
  </si>
  <si>
    <t>1163018501</t>
  </si>
  <si>
    <t>388147366</t>
  </si>
  <si>
    <t>1282746222</t>
  </si>
  <si>
    <t>2,417*15 'Přepočtené koeficientem množství</t>
  </si>
  <si>
    <t>937126905</t>
  </si>
  <si>
    <t>302035795</t>
  </si>
  <si>
    <t>435379523</t>
  </si>
  <si>
    <t>5"napojení chladící smyčky"</t>
  </si>
  <si>
    <t>-573314785</t>
  </si>
  <si>
    <t>-734954705</t>
  </si>
  <si>
    <t>-1181999414</t>
  </si>
  <si>
    <t>-1613745617</t>
  </si>
  <si>
    <t>-1854720482</t>
  </si>
  <si>
    <t>-1621509114</t>
  </si>
  <si>
    <t>39205471</t>
  </si>
  <si>
    <t>1965053172</t>
  </si>
  <si>
    <t>kotelna tuhá paliva stacionární odtah spalin do komína pro vytápění 20kW</t>
  </si>
  <si>
    <t>1626798464</t>
  </si>
  <si>
    <t>343470688</t>
  </si>
  <si>
    <t>1645471470</t>
  </si>
  <si>
    <t>-38127815</t>
  </si>
  <si>
    <t>-374280172</t>
  </si>
  <si>
    <t>883503193</t>
  </si>
  <si>
    <t>1413820797</t>
  </si>
  <si>
    <t>357000637</t>
  </si>
  <si>
    <t>-1263893344</t>
  </si>
  <si>
    <t>1355552935</t>
  </si>
  <si>
    <t>688104382</t>
  </si>
  <si>
    <t>-869420656</t>
  </si>
  <si>
    <t>-155472178</t>
  </si>
  <si>
    <t>928928266</t>
  </si>
  <si>
    <t>269969109</t>
  </si>
  <si>
    <t>-1924934176</t>
  </si>
  <si>
    <t>-1247511965</t>
  </si>
  <si>
    <t>1907080751</t>
  </si>
  <si>
    <t>5,7</t>
  </si>
  <si>
    <t>-77471969</t>
  </si>
  <si>
    <t>-686443308</t>
  </si>
  <si>
    <t>0,6*0,25*2"okna pro přísun vzduchu"</t>
  </si>
  <si>
    <t>2038976811</t>
  </si>
  <si>
    <t>767995114</t>
  </si>
  <si>
    <t>Montáž atypických zámečnických konstrukcí hm přes 20 do 50 kg</t>
  </si>
  <si>
    <t>kg</t>
  </si>
  <si>
    <t>-1854934785</t>
  </si>
  <si>
    <t>Montáž ostatních atypických zámečnických konstrukcí hmotnosti přes 20 do 50 kg</t>
  </si>
  <si>
    <t>https://podminky.urs.cz/item/CS_URS_2022_01/767995114</t>
  </si>
  <si>
    <t>25*4"opásání komína"</t>
  </si>
  <si>
    <t>13232002</t>
  </si>
  <si>
    <t>úhelník ocelový nerovnostranný jakost S235JR (11 375) 40x20x4mm</t>
  </si>
  <si>
    <t>141723083</t>
  </si>
  <si>
    <t>121600788</t>
  </si>
  <si>
    <t>HZS2132</t>
  </si>
  <si>
    <t>Hodinová zúčtovací sazba zámečník odborný</t>
  </si>
  <si>
    <t>219645747</t>
  </si>
  <si>
    <t>Hodinové zúčtovací sazby profesí PSV provádění stavebních konstrukcí zámečník odborný</t>
  </si>
  <si>
    <t>https://podminky.urs.cz/item/CS_URS_2022_01/HZS2132</t>
  </si>
  <si>
    <t>2*4"demontáž a montáž přístupového žebříku"</t>
  </si>
  <si>
    <t>-1860042085</t>
  </si>
  <si>
    <t>1227102025</t>
  </si>
  <si>
    <t>-1655203679</t>
  </si>
  <si>
    <t>1977589193</t>
  </si>
  <si>
    <t>147998446</t>
  </si>
  <si>
    <t>-798141665</t>
  </si>
  <si>
    <t>-206454440</t>
  </si>
  <si>
    <t>-1601698570</t>
  </si>
  <si>
    <t>07 - Rozsochy BZ</t>
  </si>
  <si>
    <t>1060640361</t>
  </si>
  <si>
    <t>-1289090463</t>
  </si>
  <si>
    <t>11,2-3</t>
  </si>
  <si>
    <t>-992024831</t>
  </si>
  <si>
    <t>11,2</t>
  </si>
  <si>
    <t>1810184508</t>
  </si>
  <si>
    <t>1088257875</t>
  </si>
  <si>
    <t>-353202971</t>
  </si>
  <si>
    <t>1,121*15 'Přepočtené koeficientem množství</t>
  </si>
  <si>
    <t>-728882908</t>
  </si>
  <si>
    <t>-1876681827</t>
  </si>
  <si>
    <t>2086640348</t>
  </si>
  <si>
    <t>277747421</t>
  </si>
  <si>
    <t>640492505</t>
  </si>
  <si>
    <t>-1401657637</t>
  </si>
  <si>
    <t>-1747006166</t>
  </si>
  <si>
    <t>-411856621</t>
  </si>
  <si>
    <t>-1071059857</t>
  </si>
  <si>
    <t>-1887786384</t>
  </si>
  <si>
    <t>912392774</t>
  </si>
  <si>
    <t>kotel na tuhá paliva stacionární odtah spalin do komína pro vytápění 25kW</t>
  </si>
  <si>
    <t>101583816</t>
  </si>
  <si>
    <t>-1244374544</t>
  </si>
  <si>
    <t>-224241459</t>
  </si>
  <si>
    <t>776871550</t>
  </si>
  <si>
    <t>-1668957714</t>
  </si>
  <si>
    <t>-334003095</t>
  </si>
  <si>
    <t>-560860114</t>
  </si>
  <si>
    <t>-454385458</t>
  </si>
  <si>
    <t>1743152353</t>
  </si>
  <si>
    <t>-903435900</t>
  </si>
  <si>
    <t>-234172712</t>
  </si>
  <si>
    <t>-1255400905</t>
  </si>
  <si>
    <t>-692866268</t>
  </si>
  <si>
    <t>1900747218</t>
  </si>
  <si>
    <t>1881542624</t>
  </si>
  <si>
    <t>-1921875558</t>
  </si>
  <si>
    <t>1897594</t>
  </si>
  <si>
    <t>-856463941</t>
  </si>
  <si>
    <t>2008860863</t>
  </si>
  <si>
    <t>924467971</t>
  </si>
  <si>
    <t>-2099017823</t>
  </si>
  <si>
    <t>1518279809</t>
  </si>
  <si>
    <t>-621489025</t>
  </si>
  <si>
    <t>-664213584</t>
  </si>
  <si>
    <t>-600193324</t>
  </si>
  <si>
    <t>-1081458838</t>
  </si>
  <si>
    <t>2004615032</t>
  </si>
  <si>
    <t>639201686</t>
  </si>
  <si>
    <t>-8583726</t>
  </si>
  <si>
    <t>1918180097</t>
  </si>
  <si>
    <t>674070724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</si>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</sst>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45421110" TargetMode="External" /><Relationship Id="rId2" Type="http://schemas.openxmlformats.org/officeDocument/2006/relationships/hyperlink" Target="https://podminky.urs.cz/item/CS_URS_2022_01/043194000" TargetMode="External" /><Relationship Id="rId3" Type="http://schemas.openxmlformats.org/officeDocument/2006/relationships/hyperlink" Target="https://podminky.urs.cz/item/CS_URS_2022_01/071002000" TargetMode="External" /><Relationship Id="rId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273351121" TargetMode="External" /><Relationship Id="rId2" Type="http://schemas.openxmlformats.org/officeDocument/2006/relationships/hyperlink" Target="https://podminky.urs.cz/item/CS_URS_2022_01/273351122" TargetMode="External" /><Relationship Id="rId3" Type="http://schemas.openxmlformats.org/officeDocument/2006/relationships/hyperlink" Target="https://podminky.urs.cz/item/CS_URS_2022_01/631311133" TargetMode="External" /><Relationship Id="rId4" Type="http://schemas.openxmlformats.org/officeDocument/2006/relationships/hyperlink" Target="https://podminky.urs.cz/item/CS_URS_2022_01/631319013" TargetMode="External" /><Relationship Id="rId5" Type="http://schemas.openxmlformats.org/officeDocument/2006/relationships/hyperlink" Target="https://podminky.urs.cz/item/CS_URS_2022_01/953845213" TargetMode="External" /><Relationship Id="rId6" Type="http://schemas.openxmlformats.org/officeDocument/2006/relationships/hyperlink" Target="https://podminky.urs.cz/item/CS_URS_2022_01/953845223" TargetMode="External" /><Relationship Id="rId7" Type="http://schemas.openxmlformats.org/officeDocument/2006/relationships/hyperlink" Target="https://podminky.urs.cz/item/CS_URS_2022_01/965043431" TargetMode="External" /><Relationship Id="rId8" Type="http://schemas.openxmlformats.org/officeDocument/2006/relationships/hyperlink" Target="https://podminky.urs.cz/item/CS_URS_2022_01/997013212" TargetMode="External" /><Relationship Id="rId9" Type="http://schemas.openxmlformats.org/officeDocument/2006/relationships/hyperlink" Target="https://podminky.urs.cz/item/CS_URS_2022_01/997013635" TargetMode="External" /><Relationship Id="rId10" Type="http://schemas.openxmlformats.org/officeDocument/2006/relationships/hyperlink" Target="https://podminky.urs.cz/item/CS_URS_2022_01/722173113" TargetMode="External" /><Relationship Id="rId11" Type="http://schemas.openxmlformats.org/officeDocument/2006/relationships/hyperlink" Target="https://podminky.urs.cz/item/CS_URS_2022_01/722175002" TargetMode="External" /><Relationship Id="rId12" Type="http://schemas.openxmlformats.org/officeDocument/2006/relationships/hyperlink" Target="https://podminky.urs.cz/item/CS_URS_2022_01/722182011" TargetMode="External" /><Relationship Id="rId13" Type="http://schemas.openxmlformats.org/officeDocument/2006/relationships/hyperlink" Target="https://podminky.urs.cz/item/CS_URS_2022_01/722190401" TargetMode="External" /><Relationship Id="rId14" Type="http://schemas.openxmlformats.org/officeDocument/2006/relationships/hyperlink" Target="https://podminky.urs.cz/item/CS_URS_2022_01/722232122" TargetMode="External" /><Relationship Id="rId15" Type="http://schemas.openxmlformats.org/officeDocument/2006/relationships/hyperlink" Target="https://podminky.urs.cz/item/CS_URS_2022_01/998722201" TargetMode="External" /><Relationship Id="rId16" Type="http://schemas.openxmlformats.org/officeDocument/2006/relationships/hyperlink" Target="https://podminky.urs.cz/item/CS_URS_2022_01/731219615" TargetMode="External" /><Relationship Id="rId17" Type="http://schemas.openxmlformats.org/officeDocument/2006/relationships/hyperlink" Target="https://podminky.urs.cz/item/CS_URS_2022_01/998731102" TargetMode="External" /><Relationship Id="rId18" Type="http://schemas.openxmlformats.org/officeDocument/2006/relationships/hyperlink" Target="https://podminky.urs.cz/item/CS_URS_2022_01/732212815" TargetMode="External" /><Relationship Id="rId19" Type="http://schemas.openxmlformats.org/officeDocument/2006/relationships/hyperlink" Target="https://podminky.urs.cz/item/CS_URS_2022_01/732320812" TargetMode="External" /><Relationship Id="rId20" Type="http://schemas.openxmlformats.org/officeDocument/2006/relationships/hyperlink" Target="https://podminky.urs.cz/item/CS_URS_2022_01/732324812" TargetMode="External" /><Relationship Id="rId21" Type="http://schemas.openxmlformats.org/officeDocument/2006/relationships/hyperlink" Target="https://podminky.urs.cz/item/CS_URS_2022_01/732331612" TargetMode="External" /><Relationship Id="rId22" Type="http://schemas.openxmlformats.org/officeDocument/2006/relationships/hyperlink" Target="https://podminky.urs.cz/item/CS_URS_2022_01/732331778" TargetMode="External" /><Relationship Id="rId23" Type="http://schemas.openxmlformats.org/officeDocument/2006/relationships/hyperlink" Target="https://podminky.urs.cz/item/CS_URS_2022_01/998732101" TargetMode="External" /><Relationship Id="rId24" Type="http://schemas.openxmlformats.org/officeDocument/2006/relationships/hyperlink" Target="https://podminky.urs.cz/item/CS_URS_2022_01/998734102" TargetMode="External" /><Relationship Id="rId25" Type="http://schemas.openxmlformats.org/officeDocument/2006/relationships/hyperlink" Target="https://podminky.urs.cz/item/CS_URS_2022_01/767610115" TargetMode="External" /><Relationship Id="rId26" Type="http://schemas.openxmlformats.org/officeDocument/2006/relationships/hyperlink" Target="https://podminky.urs.cz/item/CS_URS_2022_01/998767101" TargetMode="External" /><Relationship Id="rId27" Type="http://schemas.openxmlformats.org/officeDocument/2006/relationships/hyperlink" Target="https://podminky.urs.cz/item/CS_URS_2022_01/HZS2231" TargetMode="External" /><Relationship Id="rId2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273351121" TargetMode="External" /><Relationship Id="rId2" Type="http://schemas.openxmlformats.org/officeDocument/2006/relationships/hyperlink" Target="https://podminky.urs.cz/item/CS_URS_2022_01/273351122" TargetMode="External" /><Relationship Id="rId3" Type="http://schemas.openxmlformats.org/officeDocument/2006/relationships/hyperlink" Target="https://podminky.urs.cz/item/CS_URS_2022_01/631311133" TargetMode="External" /><Relationship Id="rId4" Type="http://schemas.openxmlformats.org/officeDocument/2006/relationships/hyperlink" Target="https://podminky.urs.cz/item/CS_URS_2022_01/631319013" TargetMode="External" /><Relationship Id="rId5" Type="http://schemas.openxmlformats.org/officeDocument/2006/relationships/hyperlink" Target="https://podminky.urs.cz/item/CS_URS_2022_01/965043431" TargetMode="External" /><Relationship Id="rId6" Type="http://schemas.openxmlformats.org/officeDocument/2006/relationships/hyperlink" Target="https://podminky.urs.cz/item/CS_URS_2022_01/977151111" TargetMode="External" /><Relationship Id="rId7" Type="http://schemas.openxmlformats.org/officeDocument/2006/relationships/hyperlink" Target="https://podminky.urs.cz/item/CS_URS_2022_01/997013212" TargetMode="External" /><Relationship Id="rId8" Type="http://schemas.openxmlformats.org/officeDocument/2006/relationships/hyperlink" Target="https://podminky.urs.cz/item/CS_URS_2022_01/997013635" TargetMode="External" /><Relationship Id="rId9" Type="http://schemas.openxmlformats.org/officeDocument/2006/relationships/hyperlink" Target="https://podminky.urs.cz/item/CS_URS_2022_01/722173113" TargetMode="External" /><Relationship Id="rId10" Type="http://schemas.openxmlformats.org/officeDocument/2006/relationships/hyperlink" Target="https://podminky.urs.cz/item/CS_URS_2022_01/722175002" TargetMode="External" /><Relationship Id="rId11" Type="http://schemas.openxmlformats.org/officeDocument/2006/relationships/hyperlink" Target="https://podminky.urs.cz/item/CS_URS_2022_01/722182011" TargetMode="External" /><Relationship Id="rId12" Type="http://schemas.openxmlformats.org/officeDocument/2006/relationships/hyperlink" Target="https://podminky.urs.cz/item/CS_URS_2022_01/722190401" TargetMode="External" /><Relationship Id="rId13" Type="http://schemas.openxmlformats.org/officeDocument/2006/relationships/hyperlink" Target="https://podminky.urs.cz/item/CS_URS_2022_01/722232122" TargetMode="External" /><Relationship Id="rId14" Type="http://schemas.openxmlformats.org/officeDocument/2006/relationships/hyperlink" Target="https://podminky.urs.cz/item/CS_URS_2022_01/998722201" TargetMode="External" /><Relationship Id="rId15" Type="http://schemas.openxmlformats.org/officeDocument/2006/relationships/hyperlink" Target="https://podminky.urs.cz/item/CS_URS_2022_01/998731102" TargetMode="External" /><Relationship Id="rId16" Type="http://schemas.openxmlformats.org/officeDocument/2006/relationships/hyperlink" Target="https://podminky.urs.cz/item/CS_URS_2022_01/732211112" TargetMode="External" /><Relationship Id="rId17" Type="http://schemas.openxmlformats.org/officeDocument/2006/relationships/hyperlink" Target="https://podminky.urs.cz/item/CS_URS_2022_01/732212815" TargetMode="External" /><Relationship Id="rId18" Type="http://schemas.openxmlformats.org/officeDocument/2006/relationships/hyperlink" Target="https://podminky.urs.cz/item/CS_URS_2022_01/732320812" TargetMode="External" /><Relationship Id="rId19" Type="http://schemas.openxmlformats.org/officeDocument/2006/relationships/hyperlink" Target="https://podminky.urs.cz/item/CS_URS_2022_01/732324812" TargetMode="External" /><Relationship Id="rId20" Type="http://schemas.openxmlformats.org/officeDocument/2006/relationships/hyperlink" Target="https://podminky.urs.cz/item/CS_URS_2022_01/732331612" TargetMode="External" /><Relationship Id="rId21" Type="http://schemas.openxmlformats.org/officeDocument/2006/relationships/hyperlink" Target="https://podminky.urs.cz/item/CS_URS_2022_01/732331778" TargetMode="External" /><Relationship Id="rId22" Type="http://schemas.openxmlformats.org/officeDocument/2006/relationships/hyperlink" Target="https://podminky.urs.cz/item/CS_URS_2022_01/998732101" TargetMode="External" /><Relationship Id="rId23" Type="http://schemas.openxmlformats.org/officeDocument/2006/relationships/hyperlink" Target="https://podminky.urs.cz/item/CS_URS_2022_01/733190107" TargetMode="External" /><Relationship Id="rId24" Type="http://schemas.openxmlformats.org/officeDocument/2006/relationships/hyperlink" Target="https://podminky.urs.cz/item/CS_URS_2022_01/733221203" TargetMode="External" /><Relationship Id="rId25" Type="http://schemas.openxmlformats.org/officeDocument/2006/relationships/hyperlink" Target="https://podminky.urs.cz/item/CS_URS_2022_01/733391101" TargetMode="External" /><Relationship Id="rId26" Type="http://schemas.openxmlformats.org/officeDocument/2006/relationships/hyperlink" Target="https://podminky.urs.cz/item/CS_URS_2022_01/733811212" TargetMode="External" /><Relationship Id="rId27" Type="http://schemas.openxmlformats.org/officeDocument/2006/relationships/hyperlink" Target="https://podminky.urs.cz/item/CS_URS_2022_01/998733101" TargetMode="External" /><Relationship Id="rId28" Type="http://schemas.openxmlformats.org/officeDocument/2006/relationships/hyperlink" Target="https://podminky.urs.cz/item/CS_URS_2022_01/998734102" TargetMode="External" /><Relationship Id="rId29" Type="http://schemas.openxmlformats.org/officeDocument/2006/relationships/hyperlink" Target="https://podminky.urs.cz/item/CS_URS_2022_01/767610115" TargetMode="External" /><Relationship Id="rId30" Type="http://schemas.openxmlformats.org/officeDocument/2006/relationships/hyperlink" Target="https://podminky.urs.cz/item/CS_URS_2022_01/998767101" TargetMode="External" /><Relationship Id="rId31" Type="http://schemas.openxmlformats.org/officeDocument/2006/relationships/hyperlink" Target="https://podminky.urs.cz/item/CS_URS_2022_01/771574902" TargetMode="External" /><Relationship Id="rId32" Type="http://schemas.openxmlformats.org/officeDocument/2006/relationships/hyperlink" Target="https://podminky.urs.cz/item/CS_URS_2022_01/781151031" TargetMode="External" /><Relationship Id="rId33" Type="http://schemas.openxmlformats.org/officeDocument/2006/relationships/hyperlink" Target="https://podminky.urs.cz/item/CS_URS_2022_01/781471810" TargetMode="External" /><Relationship Id="rId34" Type="http://schemas.openxmlformats.org/officeDocument/2006/relationships/hyperlink" Target="https://podminky.urs.cz/item/CS_URS_2022_01/781474111" TargetMode="External" /><Relationship Id="rId35" Type="http://schemas.openxmlformats.org/officeDocument/2006/relationships/hyperlink" Target="https://podminky.urs.cz/item/CS_URS_2022_01/998781101" TargetMode="External" /><Relationship Id="rId36" Type="http://schemas.openxmlformats.org/officeDocument/2006/relationships/hyperlink" Target="https://podminky.urs.cz/item/CS_URS_2022_01/HZS2231" TargetMode="External" /><Relationship Id="rId3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7013212" TargetMode="External" /><Relationship Id="rId2" Type="http://schemas.openxmlformats.org/officeDocument/2006/relationships/hyperlink" Target="https://podminky.urs.cz/item/CS_URS_2022_01/997013635" TargetMode="External" /><Relationship Id="rId3" Type="http://schemas.openxmlformats.org/officeDocument/2006/relationships/hyperlink" Target="https://podminky.urs.cz/item/CS_URS_2022_01/722173113" TargetMode="External" /><Relationship Id="rId4" Type="http://schemas.openxmlformats.org/officeDocument/2006/relationships/hyperlink" Target="https://podminky.urs.cz/item/CS_URS_2022_01/722175002" TargetMode="External" /><Relationship Id="rId5" Type="http://schemas.openxmlformats.org/officeDocument/2006/relationships/hyperlink" Target="https://podminky.urs.cz/item/CS_URS_2022_01/722182011" TargetMode="External" /><Relationship Id="rId6" Type="http://schemas.openxmlformats.org/officeDocument/2006/relationships/hyperlink" Target="https://podminky.urs.cz/item/CS_URS_2022_01/722190401" TargetMode="External" /><Relationship Id="rId7" Type="http://schemas.openxmlformats.org/officeDocument/2006/relationships/hyperlink" Target="https://podminky.urs.cz/item/CS_URS_2022_01/722232122" TargetMode="External" /><Relationship Id="rId8" Type="http://schemas.openxmlformats.org/officeDocument/2006/relationships/hyperlink" Target="https://podminky.urs.cz/item/CS_URS_2022_01/998722201" TargetMode="External" /><Relationship Id="rId9" Type="http://schemas.openxmlformats.org/officeDocument/2006/relationships/hyperlink" Target="https://podminky.urs.cz/item/CS_URS_2022_01/998731102" TargetMode="External" /><Relationship Id="rId10" Type="http://schemas.openxmlformats.org/officeDocument/2006/relationships/hyperlink" Target="https://podminky.urs.cz/item/CS_URS_2022_01/998734102" TargetMode="External" /><Relationship Id="rId11" Type="http://schemas.openxmlformats.org/officeDocument/2006/relationships/hyperlink" Target="https://podminky.urs.cz/item/CS_URS_2022_01/767610115" TargetMode="External" /><Relationship Id="rId12" Type="http://schemas.openxmlformats.org/officeDocument/2006/relationships/hyperlink" Target="https://podminky.urs.cz/item/CS_URS_2022_01/998767101" TargetMode="External" /><Relationship Id="rId13" Type="http://schemas.openxmlformats.org/officeDocument/2006/relationships/hyperlink" Target="https://podminky.urs.cz/item/CS_URS_2022_01/HZS2231" TargetMode="External" /><Relationship Id="rId1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22173113" TargetMode="External" /><Relationship Id="rId2" Type="http://schemas.openxmlformats.org/officeDocument/2006/relationships/hyperlink" Target="https://podminky.urs.cz/item/CS_URS_2022_01/722175002" TargetMode="External" /><Relationship Id="rId3" Type="http://schemas.openxmlformats.org/officeDocument/2006/relationships/hyperlink" Target="https://podminky.urs.cz/item/CS_URS_2022_01/722182011" TargetMode="External" /><Relationship Id="rId4" Type="http://schemas.openxmlformats.org/officeDocument/2006/relationships/hyperlink" Target="https://podminky.urs.cz/item/CS_URS_2022_01/722190401" TargetMode="External" /><Relationship Id="rId5" Type="http://schemas.openxmlformats.org/officeDocument/2006/relationships/hyperlink" Target="https://podminky.urs.cz/item/CS_URS_2022_01/722232122" TargetMode="External" /><Relationship Id="rId6" Type="http://schemas.openxmlformats.org/officeDocument/2006/relationships/hyperlink" Target="https://podminky.urs.cz/item/CS_URS_2022_01/998722201" TargetMode="External" /><Relationship Id="rId7" Type="http://schemas.openxmlformats.org/officeDocument/2006/relationships/hyperlink" Target="https://podminky.urs.cz/item/CS_URS_2022_01/998731102" TargetMode="External" /><Relationship Id="rId8" Type="http://schemas.openxmlformats.org/officeDocument/2006/relationships/hyperlink" Target="https://podminky.urs.cz/item/CS_URS_2022_01/998734102" TargetMode="External" /><Relationship Id="rId9" Type="http://schemas.openxmlformats.org/officeDocument/2006/relationships/hyperlink" Target="https://podminky.urs.cz/item/CS_URS_2022_01/HZS2231" TargetMode="External" /><Relationship Id="rId1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77151112" TargetMode="External" /><Relationship Id="rId2" Type="http://schemas.openxmlformats.org/officeDocument/2006/relationships/hyperlink" Target="https://podminky.urs.cz/item/CS_URS_2022_01/732212815" TargetMode="External" /><Relationship Id="rId3" Type="http://schemas.openxmlformats.org/officeDocument/2006/relationships/hyperlink" Target="https://podminky.urs.cz/item/CS_URS_2022_01/732331778" TargetMode="External" /><Relationship Id="rId4" Type="http://schemas.openxmlformats.org/officeDocument/2006/relationships/hyperlink" Target="https://podminky.urs.cz/item/CS_URS_2022_01/732421401" TargetMode="External" /><Relationship Id="rId5" Type="http://schemas.openxmlformats.org/officeDocument/2006/relationships/hyperlink" Target="https://podminky.urs.cz/item/CS_URS_2022_01/998733181" TargetMode="External" /><Relationship Id="rId6" Type="http://schemas.openxmlformats.org/officeDocument/2006/relationships/hyperlink" Target="https://podminky.urs.cz/item/CS_URS_2022_01/HZS2231" TargetMode="External" /><Relationship Id="rId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14231561" TargetMode="External" /><Relationship Id="rId2" Type="http://schemas.openxmlformats.org/officeDocument/2006/relationships/hyperlink" Target="https://podminky.urs.cz/item/CS_URS_2022_01/417321313" TargetMode="External" /><Relationship Id="rId3" Type="http://schemas.openxmlformats.org/officeDocument/2006/relationships/hyperlink" Target="https://podminky.urs.cz/item/CS_URS_2022_01/417351115" TargetMode="External" /><Relationship Id="rId4" Type="http://schemas.openxmlformats.org/officeDocument/2006/relationships/hyperlink" Target="https://podminky.urs.cz/item/CS_URS_2022_01/417351116" TargetMode="External" /><Relationship Id="rId5" Type="http://schemas.openxmlformats.org/officeDocument/2006/relationships/hyperlink" Target="https://podminky.urs.cz/item/CS_URS_2022_01/619996115" TargetMode="External" /><Relationship Id="rId6" Type="http://schemas.openxmlformats.org/officeDocument/2006/relationships/hyperlink" Target="https://podminky.urs.cz/item/CS_URS_2022_01/941111111" TargetMode="External" /><Relationship Id="rId7" Type="http://schemas.openxmlformats.org/officeDocument/2006/relationships/hyperlink" Target="https://podminky.urs.cz/item/CS_URS_2022_01/941111211" TargetMode="External" /><Relationship Id="rId8" Type="http://schemas.openxmlformats.org/officeDocument/2006/relationships/hyperlink" Target="https://podminky.urs.cz/item/CS_URS_2022_01/941111811" TargetMode="External" /><Relationship Id="rId9" Type="http://schemas.openxmlformats.org/officeDocument/2006/relationships/hyperlink" Target="https://podminky.urs.cz/item/CS_URS_2022_01/962032631" TargetMode="External" /><Relationship Id="rId10" Type="http://schemas.openxmlformats.org/officeDocument/2006/relationships/hyperlink" Target="https://podminky.urs.cz/item/CS_URS_2022_01/997013212" TargetMode="External" /><Relationship Id="rId11" Type="http://schemas.openxmlformats.org/officeDocument/2006/relationships/hyperlink" Target="https://podminky.urs.cz/item/CS_URS_2022_01/997013635" TargetMode="External" /><Relationship Id="rId12" Type="http://schemas.openxmlformats.org/officeDocument/2006/relationships/hyperlink" Target="https://podminky.urs.cz/item/CS_URS_2022_01/722173113" TargetMode="External" /><Relationship Id="rId13" Type="http://schemas.openxmlformats.org/officeDocument/2006/relationships/hyperlink" Target="https://podminky.urs.cz/item/CS_URS_2022_01/722175002" TargetMode="External" /><Relationship Id="rId14" Type="http://schemas.openxmlformats.org/officeDocument/2006/relationships/hyperlink" Target="https://podminky.urs.cz/item/CS_URS_2022_01/722182011" TargetMode="External" /><Relationship Id="rId15" Type="http://schemas.openxmlformats.org/officeDocument/2006/relationships/hyperlink" Target="https://podminky.urs.cz/item/CS_URS_2022_01/722190401" TargetMode="External" /><Relationship Id="rId16" Type="http://schemas.openxmlformats.org/officeDocument/2006/relationships/hyperlink" Target="https://podminky.urs.cz/item/CS_URS_2022_01/722232122" TargetMode="External" /><Relationship Id="rId17" Type="http://schemas.openxmlformats.org/officeDocument/2006/relationships/hyperlink" Target="https://podminky.urs.cz/item/CS_URS_2022_01/998722201" TargetMode="External" /><Relationship Id="rId18" Type="http://schemas.openxmlformats.org/officeDocument/2006/relationships/hyperlink" Target="https://podminky.urs.cz/item/CS_URS_2022_01/998731102" TargetMode="External" /><Relationship Id="rId19" Type="http://schemas.openxmlformats.org/officeDocument/2006/relationships/hyperlink" Target="https://podminky.urs.cz/item/CS_URS_2022_01/732212815" TargetMode="External" /><Relationship Id="rId20" Type="http://schemas.openxmlformats.org/officeDocument/2006/relationships/hyperlink" Target="https://podminky.urs.cz/item/CS_URS_2022_01/732320812" TargetMode="External" /><Relationship Id="rId21" Type="http://schemas.openxmlformats.org/officeDocument/2006/relationships/hyperlink" Target="https://podminky.urs.cz/item/CS_URS_2022_01/732324812" TargetMode="External" /><Relationship Id="rId22" Type="http://schemas.openxmlformats.org/officeDocument/2006/relationships/hyperlink" Target="https://podminky.urs.cz/item/CS_URS_2022_01/732331612" TargetMode="External" /><Relationship Id="rId23" Type="http://schemas.openxmlformats.org/officeDocument/2006/relationships/hyperlink" Target="https://podminky.urs.cz/item/CS_URS_2022_01/732331778" TargetMode="External" /><Relationship Id="rId24" Type="http://schemas.openxmlformats.org/officeDocument/2006/relationships/hyperlink" Target="https://podminky.urs.cz/item/CS_URS_2022_01/998732101" TargetMode="External" /><Relationship Id="rId25" Type="http://schemas.openxmlformats.org/officeDocument/2006/relationships/hyperlink" Target="https://podminky.urs.cz/item/CS_URS_2022_01/998734102" TargetMode="External" /><Relationship Id="rId26" Type="http://schemas.openxmlformats.org/officeDocument/2006/relationships/hyperlink" Target="https://podminky.urs.cz/item/CS_URS_2022_01/767610115" TargetMode="External" /><Relationship Id="rId27" Type="http://schemas.openxmlformats.org/officeDocument/2006/relationships/hyperlink" Target="https://podminky.urs.cz/item/CS_URS_2022_01/767995114" TargetMode="External" /><Relationship Id="rId28" Type="http://schemas.openxmlformats.org/officeDocument/2006/relationships/hyperlink" Target="https://podminky.urs.cz/item/CS_URS_2022_01/998767101" TargetMode="External" /><Relationship Id="rId29" Type="http://schemas.openxmlformats.org/officeDocument/2006/relationships/hyperlink" Target="https://podminky.urs.cz/item/CS_URS_2022_01/HZS2132" TargetMode="External" /><Relationship Id="rId30" Type="http://schemas.openxmlformats.org/officeDocument/2006/relationships/hyperlink" Target="https://podminky.urs.cz/item/CS_URS_2022_01/HZS2231" TargetMode="External" /><Relationship Id="rId3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7013212" TargetMode="External" /><Relationship Id="rId2" Type="http://schemas.openxmlformats.org/officeDocument/2006/relationships/hyperlink" Target="https://podminky.urs.cz/item/CS_URS_2022_01/997013635" TargetMode="External" /><Relationship Id="rId3" Type="http://schemas.openxmlformats.org/officeDocument/2006/relationships/hyperlink" Target="https://podminky.urs.cz/item/CS_URS_2022_01/722173113" TargetMode="External" /><Relationship Id="rId4" Type="http://schemas.openxmlformats.org/officeDocument/2006/relationships/hyperlink" Target="https://podminky.urs.cz/item/CS_URS_2022_01/722175002" TargetMode="External" /><Relationship Id="rId5" Type="http://schemas.openxmlformats.org/officeDocument/2006/relationships/hyperlink" Target="https://podminky.urs.cz/item/CS_URS_2022_01/722182011" TargetMode="External" /><Relationship Id="rId6" Type="http://schemas.openxmlformats.org/officeDocument/2006/relationships/hyperlink" Target="https://podminky.urs.cz/item/CS_URS_2022_01/722190401" TargetMode="External" /><Relationship Id="rId7" Type="http://schemas.openxmlformats.org/officeDocument/2006/relationships/hyperlink" Target="https://podminky.urs.cz/item/CS_URS_2022_01/722232122" TargetMode="External" /><Relationship Id="rId8" Type="http://schemas.openxmlformats.org/officeDocument/2006/relationships/hyperlink" Target="https://podminky.urs.cz/item/CS_URS_2022_01/998722201" TargetMode="External" /><Relationship Id="rId9" Type="http://schemas.openxmlformats.org/officeDocument/2006/relationships/hyperlink" Target="https://podminky.urs.cz/item/CS_URS_2022_01/998731102" TargetMode="External" /><Relationship Id="rId10" Type="http://schemas.openxmlformats.org/officeDocument/2006/relationships/hyperlink" Target="https://podminky.urs.cz/item/CS_URS_2022_01/732211112" TargetMode="External" /><Relationship Id="rId11" Type="http://schemas.openxmlformats.org/officeDocument/2006/relationships/hyperlink" Target="https://podminky.urs.cz/item/CS_URS_2022_01/732212815" TargetMode="External" /><Relationship Id="rId12" Type="http://schemas.openxmlformats.org/officeDocument/2006/relationships/hyperlink" Target="https://podminky.urs.cz/item/CS_URS_2022_01/732320812" TargetMode="External" /><Relationship Id="rId13" Type="http://schemas.openxmlformats.org/officeDocument/2006/relationships/hyperlink" Target="https://podminky.urs.cz/item/CS_URS_2022_01/732324812" TargetMode="External" /><Relationship Id="rId14" Type="http://schemas.openxmlformats.org/officeDocument/2006/relationships/hyperlink" Target="https://podminky.urs.cz/item/CS_URS_2022_01/732331612" TargetMode="External" /><Relationship Id="rId15" Type="http://schemas.openxmlformats.org/officeDocument/2006/relationships/hyperlink" Target="https://podminky.urs.cz/item/CS_URS_2022_01/732331778" TargetMode="External" /><Relationship Id="rId16" Type="http://schemas.openxmlformats.org/officeDocument/2006/relationships/hyperlink" Target="https://podminky.urs.cz/item/CS_URS_2022_01/998732101" TargetMode="External" /><Relationship Id="rId17" Type="http://schemas.openxmlformats.org/officeDocument/2006/relationships/hyperlink" Target="https://podminky.urs.cz/item/CS_URS_2022_01/998734102" TargetMode="External" /><Relationship Id="rId18" Type="http://schemas.openxmlformats.org/officeDocument/2006/relationships/hyperlink" Target="https://podminky.urs.cz/item/CS_URS_2022_01/767610115" TargetMode="External" /><Relationship Id="rId19" Type="http://schemas.openxmlformats.org/officeDocument/2006/relationships/hyperlink" Target="https://podminky.urs.cz/item/CS_URS_2022_01/998767101" TargetMode="External" /><Relationship Id="rId20" Type="http://schemas.openxmlformats.org/officeDocument/2006/relationships/hyperlink" Target="https://podminky.urs.cz/item/CS_URS_2022_01/HZS2231" TargetMode="External" /><Relationship Id="rId2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BH-K02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výměna kotlu TP emisní třída 4/8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2. 2. 2022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ROUND(SUM(AG55:AG62),2)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ROUND(SUM(AS55:AS62),2)</f>
        <v>0</v>
      </c>
      <c r="AT54" s="107">
        <f>ROUND(SUM(AV54:AW54),2)</f>
        <v>0</v>
      </c>
      <c r="AU54" s="108">
        <f>ROUND(SUM(AU55:AU62),5)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ROUND(SUM(AZ55:AZ62),2)</f>
        <v>0</v>
      </c>
      <c r="BA54" s="107">
        <f>ROUND(SUM(BA55:BA62),2)</f>
        <v>0</v>
      </c>
      <c r="BB54" s="107">
        <f>ROUND(SUM(BB55:BB62),2)</f>
        <v>0</v>
      </c>
      <c r="BC54" s="107">
        <f>ROUND(SUM(BC55:BC62),2)</f>
        <v>0</v>
      </c>
      <c r="BD54" s="109">
        <f>ROUND(SUM(BD55:BD62),2)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VRN'!J30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'00 - VRN'!P84</f>
        <v>0</v>
      </c>
      <c r="AV55" s="121">
        <f>'00 - VRN'!J33</f>
        <v>0</v>
      </c>
      <c r="AW55" s="121">
        <f>'00 - VRN'!J34</f>
        <v>0</v>
      </c>
      <c r="AX55" s="121">
        <f>'00 - VRN'!J35</f>
        <v>0</v>
      </c>
      <c r="AY55" s="121">
        <f>'00 - VRN'!J36</f>
        <v>0</v>
      </c>
      <c r="AZ55" s="121">
        <f>'00 - VRN'!F33</f>
        <v>0</v>
      </c>
      <c r="BA55" s="121">
        <f>'00 - VRN'!F34</f>
        <v>0</v>
      </c>
      <c r="BB55" s="121">
        <f>'00 - VRN'!F35</f>
        <v>0</v>
      </c>
      <c r="BC55" s="121">
        <f>'00 - VRN'!F36</f>
        <v>0</v>
      </c>
      <c r="BD55" s="123">
        <f>'00 - VRN'!F37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'01 - Batelov VB'!J30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v>0</v>
      </c>
      <c r="AT56" s="121">
        <f>ROUND(SUM(AV56:AW56),2)</f>
        <v>0</v>
      </c>
      <c r="AU56" s="122">
        <f>'01 - Batelov VB'!P93</f>
        <v>0</v>
      </c>
      <c r="AV56" s="121">
        <f>'01 - Batelov VB'!J33</f>
        <v>0</v>
      </c>
      <c r="AW56" s="121">
        <f>'01 - Batelov VB'!J34</f>
        <v>0</v>
      </c>
      <c r="AX56" s="121">
        <f>'01 - Batelov VB'!J35</f>
        <v>0</v>
      </c>
      <c r="AY56" s="121">
        <f>'01 - Batelov VB'!J36</f>
        <v>0</v>
      </c>
      <c r="AZ56" s="121">
        <f>'01 - Batelov VB'!F33</f>
        <v>0</v>
      </c>
      <c r="BA56" s="121">
        <f>'01 - Batelov VB'!F34</f>
        <v>0</v>
      </c>
      <c r="BB56" s="121">
        <f>'01 - Batelov VB'!F35</f>
        <v>0</v>
      </c>
      <c r="BC56" s="121">
        <f>'01 - Batelov VB'!F36</f>
        <v>0</v>
      </c>
      <c r="BD56" s="123">
        <f>'01 - Batelov VB'!F37</f>
        <v>0</v>
      </c>
      <c r="BE56" s="7"/>
      <c r="BT56" s="124" t="s">
        <v>77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7" customFormat="1" ht="16.5" customHeight="1">
      <c r="A57" s="112" t="s">
        <v>73</v>
      </c>
      <c r="B57" s="113"/>
      <c r="C57" s="114"/>
      <c r="D57" s="115" t="s">
        <v>83</v>
      </c>
      <c r="E57" s="115"/>
      <c r="F57" s="115"/>
      <c r="G57" s="115"/>
      <c r="H57" s="115"/>
      <c r="I57" s="116"/>
      <c r="J57" s="115" t="s">
        <v>84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'02 - Hodice BZ'!J30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76</v>
      </c>
      <c r="AR57" s="119"/>
      <c r="AS57" s="120">
        <v>0</v>
      </c>
      <c r="AT57" s="121">
        <f>ROUND(SUM(AV57:AW57),2)</f>
        <v>0</v>
      </c>
      <c r="AU57" s="122">
        <f>'02 - Hodice BZ'!P96</f>
        <v>0</v>
      </c>
      <c r="AV57" s="121">
        <f>'02 - Hodice BZ'!J33</f>
        <v>0</v>
      </c>
      <c r="AW57" s="121">
        <f>'02 - Hodice BZ'!J34</f>
        <v>0</v>
      </c>
      <c r="AX57" s="121">
        <f>'02 - Hodice BZ'!J35</f>
        <v>0</v>
      </c>
      <c r="AY57" s="121">
        <f>'02 - Hodice BZ'!J36</f>
        <v>0</v>
      </c>
      <c r="AZ57" s="121">
        <f>'02 - Hodice BZ'!F33</f>
        <v>0</v>
      </c>
      <c r="BA57" s="121">
        <f>'02 - Hodice BZ'!F34</f>
        <v>0</v>
      </c>
      <c r="BB57" s="121">
        <f>'02 - Hodice BZ'!F35</f>
        <v>0</v>
      </c>
      <c r="BC57" s="121">
        <f>'02 - Hodice BZ'!F36</f>
        <v>0</v>
      </c>
      <c r="BD57" s="123">
        <f>'02 - Hodice BZ'!F37</f>
        <v>0</v>
      </c>
      <c r="BE57" s="7"/>
      <c r="BT57" s="124" t="s">
        <v>77</v>
      </c>
      <c r="BV57" s="124" t="s">
        <v>71</v>
      </c>
      <c r="BW57" s="124" t="s">
        <v>85</v>
      </c>
      <c r="BX57" s="124" t="s">
        <v>5</v>
      </c>
      <c r="CL57" s="124" t="s">
        <v>19</v>
      </c>
      <c r="CM57" s="124" t="s">
        <v>79</v>
      </c>
    </row>
    <row r="58" s="7" customFormat="1" ht="16.5" customHeight="1">
      <c r="A58" s="112" t="s">
        <v>73</v>
      </c>
      <c r="B58" s="113"/>
      <c r="C58" s="114"/>
      <c r="D58" s="115" t="s">
        <v>86</v>
      </c>
      <c r="E58" s="115"/>
      <c r="F58" s="115"/>
      <c r="G58" s="115"/>
      <c r="H58" s="115"/>
      <c r="I58" s="116"/>
      <c r="J58" s="115" t="s">
        <v>87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'03 - Humpolec STR Dom'!J30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76</v>
      </c>
      <c r="AR58" s="119"/>
      <c r="AS58" s="120">
        <v>0</v>
      </c>
      <c r="AT58" s="121">
        <f>ROUND(SUM(AV58:AW58),2)</f>
        <v>0</v>
      </c>
      <c r="AU58" s="122">
        <f>'03 - Humpolec STR Dom'!P90</f>
        <v>0</v>
      </c>
      <c r="AV58" s="121">
        <f>'03 - Humpolec STR Dom'!J33</f>
        <v>0</v>
      </c>
      <c r="AW58" s="121">
        <f>'03 - Humpolec STR Dom'!J34</f>
        <v>0</v>
      </c>
      <c r="AX58" s="121">
        <f>'03 - Humpolec STR Dom'!J35</f>
        <v>0</v>
      </c>
      <c r="AY58" s="121">
        <f>'03 - Humpolec STR Dom'!J36</f>
        <v>0</v>
      </c>
      <c r="AZ58" s="121">
        <f>'03 - Humpolec STR Dom'!F33</f>
        <v>0</v>
      </c>
      <c r="BA58" s="121">
        <f>'03 - Humpolec STR Dom'!F34</f>
        <v>0</v>
      </c>
      <c r="BB58" s="121">
        <f>'03 - Humpolec STR Dom'!F35</f>
        <v>0</v>
      </c>
      <c r="BC58" s="121">
        <f>'03 - Humpolec STR Dom'!F36</f>
        <v>0</v>
      </c>
      <c r="BD58" s="123">
        <f>'03 - Humpolec STR Dom'!F37</f>
        <v>0</v>
      </c>
      <c r="BE58" s="7"/>
      <c r="BT58" s="124" t="s">
        <v>77</v>
      </c>
      <c r="BV58" s="124" t="s">
        <v>71</v>
      </c>
      <c r="BW58" s="124" t="s">
        <v>88</v>
      </c>
      <c r="BX58" s="124" t="s">
        <v>5</v>
      </c>
      <c r="CL58" s="124" t="s">
        <v>19</v>
      </c>
      <c r="CM58" s="124" t="s">
        <v>79</v>
      </c>
    </row>
    <row r="59" s="7" customFormat="1" ht="16.5" customHeight="1">
      <c r="A59" s="112" t="s">
        <v>73</v>
      </c>
      <c r="B59" s="113"/>
      <c r="C59" s="114"/>
      <c r="D59" s="115" t="s">
        <v>89</v>
      </c>
      <c r="E59" s="115"/>
      <c r="F59" s="115"/>
      <c r="G59" s="115"/>
      <c r="H59" s="115"/>
      <c r="I59" s="116"/>
      <c r="J59" s="115" t="s">
        <v>90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'04 - Jaroměřice n-R VB'!J30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76</v>
      </c>
      <c r="AR59" s="119"/>
      <c r="AS59" s="120">
        <v>0</v>
      </c>
      <c r="AT59" s="121">
        <f>ROUND(SUM(AV59:AW59),2)</f>
        <v>0</v>
      </c>
      <c r="AU59" s="122">
        <f>'04 - Jaroměřice n-R VB'!P85</f>
        <v>0</v>
      </c>
      <c r="AV59" s="121">
        <f>'04 - Jaroměřice n-R VB'!J33</f>
        <v>0</v>
      </c>
      <c r="AW59" s="121">
        <f>'04 - Jaroměřice n-R VB'!J34</f>
        <v>0</v>
      </c>
      <c r="AX59" s="121">
        <f>'04 - Jaroměřice n-R VB'!J35</f>
        <v>0</v>
      </c>
      <c r="AY59" s="121">
        <f>'04 - Jaroměřice n-R VB'!J36</f>
        <v>0</v>
      </c>
      <c r="AZ59" s="121">
        <f>'04 - Jaroměřice n-R VB'!F33</f>
        <v>0</v>
      </c>
      <c r="BA59" s="121">
        <f>'04 - Jaroměřice n-R VB'!F34</f>
        <v>0</v>
      </c>
      <c r="BB59" s="121">
        <f>'04 - Jaroměřice n-R VB'!F35</f>
        <v>0</v>
      </c>
      <c r="BC59" s="121">
        <f>'04 - Jaroměřice n-R VB'!F36</f>
        <v>0</v>
      </c>
      <c r="BD59" s="123">
        <f>'04 - Jaroměřice n-R VB'!F37</f>
        <v>0</v>
      </c>
      <c r="BE59" s="7"/>
      <c r="BT59" s="124" t="s">
        <v>77</v>
      </c>
      <c r="BV59" s="124" t="s">
        <v>71</v>
      </c>
      <c r="BW59" s="124" t="s">
        <v>91</v>
      </c>
      <c r="BX59" s="124" t="s">
        <v>5</v>
      </c>
      <c r="CL59" s="124" t="s">
        <v>19</v>
      </c>
      <c r="CM59" s="124" t="s">
        <v>79</v>
      </c>
    </row>
    <row r="60" s="7" customFormat="1" ht="16.5" customHeight="1">
      <c r="A60" s="112" t="s">
        <v>73</v>
      </c>
      <c r="B60" s="113"/>
      <c r="C60" s="114"/>
      <c r="D60" s="115" t="s">
        <v>92</v>
      </c>
      <c r="E60" s="115"/>
      <c r="F60" s="115"/>
      <c r="G60" s="115"/>
      <c r="H60" s="115"/>
      <c r="I60" s="116"/>
      <c r="J60" s="115" t="s">
        <v>93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'05 - Laštovičky BZ'!J30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76</v>
      </c>
      <c r="AR60" s="119"/>
      <c r="AS60" s="120">
        <v>0</v>
      </c>
      <c r="AT60" s="121">
        <f>ROUND(SUM(AV60:AW60),2)</f>
        <v>0</v>
      </c>
      <c r="AU60" s="122">
        <f>'05 - Laštovičky BZ'!P89</f>
        <v>0</v>
      </c>
      <c r="AV60" s="121">
        <f>'05 - Laštovičky BZ'!J33</f>
        <v>0</v>
      </c>
      <c r="AW60" s="121">
        <f>'05 - Laštovičky BZ'!J34</f>
        <v>0</v>
      </c>
      <c r="AX60" s="121">
        <f>'05 - Laštovičky BZ'!J35</f>
        <v>0</v>
      </c>
      <c r="AY60" s="121">
        <f>'05 - Laštovičky BZ'!J36</f>
        <v>0</v>
      </c>
      <c r="AZ60" s="121">
        <f>'05 - Laštovičky BZ'!F33</f>
        <v>0</v>
      </c>
      <c r="BA60" s="121">
        <f>'05 - Laštovičky BZ'!F34</f>
        <v>0</v>
      </c>
      <c r="BB60" s="121">
        <f>'05 - Laštovičky BZ'!F35</f>
        <v>0</v>
      </c>
      <c r="BC60" s="121">
        <f>'05 - Laštovičky BZ'!F36</f>
        <v>0</v>
      </c>
      <c r="BD60" s="123">
        <f>'05 - Laštovičky BZ'!F37</f>
        <v>0</v>
      </c>
      <c r="BE60" s="7"/>
      <c r="BT60" s="124" t="s">
        <v>77</v>
      </c>
      <c r="BV60" s="124" t="s">
        <v>71</v>
      </c>
      <c r="BW60" s="124" t="s">
        <v>94</v>
      </c>
      <c r="BX60" s="124" t="s">
        <v>5</v>
      </c>
      <c r="CL60" s="124" t="s">
        <v>19</v>
      </c>
      <c r="CM60" s="124" t="s">
        <v>79</v>
      </c>
    </row>
    <row r="61" s="7" customFormat="1" ht="16.5" customHeight="1">
      <c r="A61" s="112" t="s">
        <v>73</v>
      </c>
      <c r="B61" s="113"/>
      <c r="C61" s="114"/>
      <c r="D61" s="115" t="s">
        <v>95</v>
      </c>
      <c r="E61" s="115"/>
      <c r="F61" s="115"/>
      <c r="G61" s="115"/>
      <c r="H61" s="115"/>
      <c r="I61" s="116"/>
      <c r="J61" s="115" t="s">
        <v>96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'06 - Obrataň VB'!J30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76</v>
      </c>
      <c r="AR61" s="119"/>
      <c r="AS61" s="120">
        <v>0</v>
      </c>
      <c r="AT61" s="121">
        <f>ROUND(SUM(AV61:AW61),2)</f>
        <v>0</v>
      </c>
      <c r="AU61" s="122">
        <f>'06 - Obrataň VB'!P94</f>
        <v>0</v>
      </c>
      <c r="AV61" s="121">
        <f>'06 - Obrataň VB'!J33</f>
        <v>0</v>
      </c>
      <c r="AW61" s="121">
        <f>'06 - Obrataň VB'!J34</f>
        <v>0</v>
      </c>
      <c r="AX61" s="121">
        <f>'06 - Obrataň VB'!J35</f>
        <v>0</v>
      </c>
      <c r="AY61" s="121">
        <f>'06 - Obrataň VB'!J36</f>
        <v>0</v>
      </c>
      <c r="AZ61" s="121">
        <f>'06 - Obrataň VB'!F33</f>
        <v>0</v>
      </c>
      <c r="BA61" s="121">
        <f>'06 - Obrataň VB'!F34</f>
        <v>0</v>
      </c>
      <c r="BB61" s="121">
        <f>'06 - Obrataň VB'!F35</f>
        <v>0</v>
      </c>
      <c r="BC61" s="121">
        <f>'06 - Obrataň VB'!F36</f>
        <v>0</v>
      </c>
      <c r="BD61" s="123">
        <f>'06 - Obrataň VB'!F37</f>
        <v>0</v>
      </c>
      <c r="BE61" s="7"/>
      <c r="BT61" s="124" t="s">
        <v>77</v>
      </c>
      <c r="BV61" s="124" t="s">
        <v>71</v>
      </c>
      <c r="BW61" s="124" t="s">
        <v>97</v>
      </c>
      <c r="BX61" s="124" t="s">
        <v>5</v>
      </c>
      <c r="CL61" s="124" t="s">
        <v>19</v>
      </c>
      <c r="CM61" s="124" t="s">
        <v>79</v>
      </c>
    </row>
    <row r="62" s="7" customFormat="1" ht="16.5" customHeight="1">
      <c r="A62" s="112" t="s">
        <v>73</v>
      </c>
      <c r="B62" s="113"/>
      <c r="C62" s="114"/>
      <c r="D62" s="115" t="s">
        <v>98</v>
      </c>
      <c r="E62" s="115"/>
      <c r="F62" s="115"/>
      <c r="G62" s="115"/>
      <c r="H62" s="115"/>
      <c r="I62" s="116"/>
      <c r="J62" s="115" t="s">
        <v>99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'07 - Rozsochy BZ'!J30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76</v>
      </c>
      <c r="AR62" s="119"/>
      <c r="AS62" s="125">
        <v>0</v>
      </c>
      <c r="AT62" s="126">
        <f>ROUND(SUM(AV62:AW62),2)</f>
        <v>0</v>
      </c>
      <c r="AU62" s="127">
        <f>'07 - Rozsochy BZ'!P91</f>
        <v>0</v>
      </c>
      <c r="AV62" s="126">
        <f>'07 - Rozsochy BZ'!J33</f>
        <v>0</v>
      </c>
      <c r="AW62" s="126">
        <f>'07 - Rozsochy BZ'!J34</f>
        <v>0</v>
      </c>
      <c r="AX62" s="126">
        <f>'07 - Rozsochy BZ'!J35</f>
        <v>0</v>
      </c>
      <c r="AY62" s="126">
        <f>'07 - Rozsochy BZ'!J36</f>
        <v>0</v>
      </c>
      <c r="AZ62" s="126">
        <f>'07 - Rozsochy BZ'!F33</f>
        <v>0</v>
      </c>
      <c r="BA62" s="126">
        <f>'07 - Rozsochy BZ'!F34</f>
        <v>0</v>
      </c>
      <c r="BB62" s="126">
        <f>'07 - Rozsochy BZ'!F35</f>
        <v>0</v>
      </c>
      <c r="BC62" s="126">
        <f>'07 - Rozsochy BZ'!F36</f>
        <v>0</v>
      </c>
      <c r="BD62" s="128">
        <f>'07 - Rozsochy BZ'!F37</f>
        <v>0</v>
      </c>
      <c r="BE62" s="7"/>
      <c r="BT62" s="124" t="s">
        <v>77</v>
      </c>
      <c r="BV62" s="124" t="s">
        <v>71</v>
      </c>
      <c r="BW62" s="124" t="s">
        <v>100</v>
      </c>
      <c r="BX62" s="124" t="s">
        <v>5</v>
      </c>
      <c r="CL62" s="124" t="s">
        <v>19</v>
      </c>
      <c r="CM62" s="124" t="s">
        <v>79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3oSJ4Gk8JVfbbc2OiIy63XwvbkbY2HzVn8zv4Qo2EMKxGherZLOtbLk/gxpl0lfKtgqdQS9x9ab34viAbP52YA==" hashValue="nmlG4801khTTXdYWji1etkAxT3JNTUIWcolWE2accsbEzwPN7bi7F6jYbmS4cIk/ltISAow/SQY1ZgTxjP8nWA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 - VRN'!C2" display="/"/>
    <hyperlink ref="A56" location="'01 - Batelov VB'!C2" display="/"/>
    <hyperlink ref="A57" location="'02 - Hodice BZ'!C2" display="/"/>
    <hyperlink ref="A58" location="'03 - Humpolec STR Dom'!C2" display="/"/>
    <hyperlink ref="A59" location="'04 - Jaroměřice n-R VB'!C2" display="/"/>
    <hyperlink ref="A60" location="'05 - Laštovičky BZ'!C2" display="/"/>
    <hyperlink ref="A61" location="'06 - Obrataň VB'!C2" display="/"/>
    <hyperlink ref="A62" location="'07 - Rozsochy BZ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6" customFormat="1" ht="45" customHeight="1">
      <c r="B3" s="275"/>
      <c r="C3" s="276" t="s">
        <v>1063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1064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1065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1066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1067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1068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1069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1070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1071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1072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1073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76</v>
      </c>
      <c r="F18" s="282" t="s">
        <v>1074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1075</v>
      </c>
      <c r="F19" s="282" t="s">
        <v>1076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1077</v>
      </c>
      <c r="F20" s="282" t="s">
        <v>1078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1079</v>
      </c>
      <c r="F21" s="282" t="s">
        <v>1080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1081</v>
      </c>
      <c r="F22" s="282" t="s">
        <v>1082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1083</v>
      </c>
      <c r="F23" s="282" t="s">
        <v>1084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1085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1086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1087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1088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1089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1090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1091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1092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1093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114</v>
      </c>
      <c r="F36" s="282"/>
      <c r="G36" s="282" t="s">
        <v>1094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1095</v>
      </c>
      <c r="F37" s="282"/>
      <c r="G37" s="282" t="s">
        <v>1096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50</v>
      </c>
      <c r="F38" s="282"/>
      <c r="G38" s="282" t="s">
        <v>1097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51</v>
      </c>
      <c r="F39" s="282"/>
      <c r="G39" s="282" t="s">
        <v>1098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115</v>
      </c>
      <c r="F40" s="282"/>
      <c r="G40" s="282" t="s">
        <v>1099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116</v>
      </c>
      <c r="F41" s="282"/>
      <c r="G41" s="282" t="s">
        <v>1100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1101</v>
      </c>
      <c r="F42" s="282"/>
      <c r="G42" s="282" t="s">
        <v>1102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1103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1104</v>
      </c>
      <c r="F44" s="282"/>
      <c r="G44" s="282" t="s">
        <v>1105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118</v>
      </c>
      <c r="F45" s="282"/>
      <c r="G45" s="282" t="s">
        <v>1106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1107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1108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1109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1110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1111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1112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1113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1114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1115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1116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1117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1118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1119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1120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1121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1122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1123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1124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1125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1126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1127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1128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1129</v>
      </c>
      <c r="D76" s="300"/>
      <c r="E76" s="300"/>
      <c r="F76" s="300" t="s">
        <v>1130</v>
      </c>
      <c r="G76" s="301"/>
      <c r="H76" s="300" t="s">
        <v>51</v>
      </c>
      <c r="I76" s="300" t="s">
        <v>54</v>
      </c>
      <c r="J76" s="300" t="s">
        <v>1131</v>
      </c>
      <c r="K76" s="299"/>
    </row>
    <row r="77" s="1" customFormat="1" ht="17.25" customHeight="1">
      <c r="B77" s="297"/>
      <c r="C77" s="302" t="s">
        <v>1132</v>
      </c>
      <c r="D77" s="302"/>
      <c r="E77" s="302"/>
      <c r="F77" s="303" t="s">
        <v>1133</v>
      </c>
      <c r="G77" s="304"/>
      <c r="H77" s="302"/>
      <c r="I77" s="302"/>
      <c r="J77" s="302" t="s">
        <v>1134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50</v>
      </c>
      <c r="D79" s="307"/>
      <c r="E79" s="307"/>
      <c r="F79" s="308" t="s">
        <v>1135</v>
      </c>
      <c r="G79" s="309"/>
      <c r="H79" s="285" t="s">
        <v>1136</v>
      </c>
      <c r="I79" s="285" t="s">
        <v>1137</v>
      </c>
      <c r="J79" s="285">
        <v>20</v>
      </c>
      <c r="K79" s="299"/>
    </row>
    <row r="80" s="1" customFormat="1" ht="15" customHeight="1">
      <c r="B80" s="297"/>
      <c r="C80" s="285" t="s">
        <v>1138</v>
      </c>
      <c r="D80" s="285"/>
      <c r="E80" s="285"/>
      <c r="F80" s="308" t="s">
        <v>1135</v>
      </c>
      <c r="G80" s="309"/>
      <c r="H80" s="285" t="s">
        <v>1139</v>
      </c>
      <c r="I80" s="285" t="s">
        <v>1137</v>
      </c>
      <c r="J80" s="285">
        <v>120</v>
      </c>
      <c r="K80" s="299"/>
    </row>
    <row r="81" s="1" customFormat="1" ht="15" customHeight="1">
      <c r="B81" s="310"/>
      <c r="C81" s="285" t="s">
        <v>1140</v>
      </c>
      <c r="D81" s="285"/>
      <c r="E81" s="285"/>
      <c r="F81" s="308" t="s">
        <v>1141</v>
      </c>
      <c r="G81" s="309"/>
      <c r="H81" s="285" t="s">
        <v>1142</v>
      </c>
      <c r="I81" s="285" t="s">
        <v>1137</v>
      </c>
      <c r="J81" s="285">
        <v>50</v>
      </c>
      <c r="K81" s="299"/>
    </row>
    <row r="82" s="1" customFormat="1" ht="15" customHeight="1">
      <c r="B82" s="310"/>
      <c r="C82" s="285" t="s">
        <v>1143</v>
      </c>
      <c r="D82" s="285"/>
      <c r="E82" s="285"/>
      <c r="F82" s="308" t="s">
        <v>1135</v>
      </c>
      <c r="G82" s="309"/>
      <c r="H82" s="285" t="s">
        <v>1144</v>
      </c>
      <c r="I82" s="285" t="s">
        <v>1145</v>
      </c>
      <c r="J82" s="285"/>
      <c r="K82" s="299"/>
    </row>
    <row r="83" s="1" customFormat="1" ht="15" customHeight="1">
      <c r="B83" s="310"/>
      <c r="C83" s="311" t="s">
        <v>1146</v>
      </c>
      <c r="D83" s="311"/>
      <c r="E83" s="311"/>
      <c r="F83" s="312" t="s">
        <v>1141</v>
      </c>
      <c r="G83" s="311"/>
      <c r="H83" s="311" t="s">
        <v>1147</v>
      </c>
      <c r="I83" s="311" t="s">
        <v>1137</v>
      </c>
      <c r="J83" s="311">
        <v>15</v>
      </c>
      <c r="K83" s="299"/>
    </row>
    <row r="84" s="1" customFormat="1" ht="15" customHeight="1">
      <c r="B84" s="310"/>
      <c r="C84" s="311" t="s">
        <v>1148</v>
      </c>
      <c r="D84" s="311"/>
      <c r="E84" s="311"/>
      <c r="F84" s="312" t="s">
        <v>1141</v>
      </c>
      <c r="G84" s="311"/>
      <c r="H84" s="311" t="s">
        <v>1149</v>
      </c>
      <c r="I84" s="311" t="s">
        <v>1137</v>
      </c>
      <c r="J84" s="311">
        <v>15</v>
      </c>
      <c r="K84" s="299"/>
    </row>
    <row r="85" s="1" customFormat="1" ht="15" customHeight="1">
      <c r="B85" s="310"/>
      <c r="C85" s="311" t="s">
        <v>1150</v>
      </c>
      <c r="D85" s="311"/>
      <c r="E85" s="311"/>
      <c r="F85" s="312" t="s">
        <v>1141</v>
      </c>
      <c r="G85" s="311"/>
      <c r="H85" s="311" t="s">
        <v>1151</v>
      </c>
      <c r="I85" s="311" t="s">
        <v>1137</v>
      </c>
      <c r="J85" s="311">
        <v>20</v>
      </c>
      <c r="K85" s="299"/>
    </row>
    <row r="86" s="1" customFormat="1" ht="15" customHeight="1">
      <c r="B86" s="310"/>
      <c r="C86" s="311" t="s">
        <v>1152</v>
      </c>
      <c r="D86" s="311"/>
      <c r="E86" s="311"/>
      <c r="F86" s="312" t="s">
        <v>1141</v>
      </c>
      <c r="G86" s="311"/>
      <c r="H86" s="311" t="s">
        <v>1153</v>
      </c>
      <c r="I86" s="311" t="s">
        <v>1137</v>
      </c>
      <c r="J86" s="311">
        <v>20</v>
      </c>
      <c r="K86" s="299"/>
    </row>
    <row r="87" s="1" customFormat="1" ht="15" customHeight="1">
      <c r="B87" s="310"/>
      <c r="C87" s="285" t="s">
        <v>1154</v>
      </c>
      <c r="D87" s="285"/>
      <c r="E87" s="285"/>
      <c r="F87" s="308" t="s">
        <v>1141</v>
      </c>
      <c r="G87" s="309"/>
      <c r="H87" s="285" t="s">
        <v>1155</v>
      </c>
      <c r="I87" s="285" t="s">
        <v>1137</v>
      </c>
      <c r="J87" s="285">
        <v>50</v>
      </c>
      <c r="K87" s="299"/>
    </row>
    <row r="88" s="1" customFormat="1" ht="15" customHeight="1">
      <c r="B88" s="310"/>
      <c r="C88" s="285" t="s">
        <v>1156</v>
      </c>
      <c r="D88" s="285"/>
      <c r="E88" s="285"/>
      <c r="F88" s="308" t="s">
        <v>1141</v>
      </c>
      <c r="G88" s="309"/>
      <c r="H88" s="285" t="s">
        <v>1157</v>
      </c>
      <c r="I88" s="285" t="s">
        <v>1137</v>
      </c>
      <c r="J88" s="285">
        <v>20</v>
      </c>
      <c r="K88" s="299"/>
    </row>
    <row r="89" s="1" customFormat="1" ht="15" customHeight="1">
      <c r="B89" s="310"/>
      <c r="C89" s="285" t="s">
        <v>1158</v>
      </c>
      <c r="D89" s="285"/>
      <c r="E89" s="285"/>
      <c r="F89" s="308" t="s">
        <v>1141</v>
      </c>
      <c r="G89" s="309"/>
      <c r="H89" s="285" t="s">
        <v>1159</v>
      </c>
      <c r="I89" s="285" t="s">
        <v>1137</v>
      </c>
      <c r="J89" s="285">
        <v>20</v>
      </c>
      <c r="K89" s="299"/>
    </row>
    <row r="90" s="1" customFormat="1" ht="15" customHeight="1">
      <c r="B90" s="310"/>
      <c r="C90" s="285" t="s">
        <v>1160</v>
      </c>
      <c r="D90" s="285"/>
      <c r="E90" s="285"/>
      <c r="F90" s="308" t="s">
        <v>1141</v>
      </c>
      <c r="G90" s="309"/>
      <c r="H90" s="285" t="s">
        <v>1161</v>
      </c>
      <c r="I90" s="285" t="s">
        <v>1137</v>
      </c>
      <c r="J90" s="285">
        <v>50</v>
      </c>
      <c r="K90" s="299"/>
    </row>
    <row r="91" s="1" customFormat="1" ht="15" customHeight="1">
      <c r="B91" s="310"/>
      <c r="C91" s="285" t="s">
        <v>1162</v>
      </c>
      <c r="D91" s="285"/>
      <c r="E91" s="285"/>
      <c r="F91" s="308" t="s">
        <v>1141</v>
      </c>
      <c r="G91" s="309"/>
      <c r="H91" s="285" t="s">
        <v>1162</v>
      </c>
      <c r="I91" s="285" t="s">
        <v>1137</v>
      </c>
      <c r="J91" s="285">
        <v>50</v>
      </c>
      <c r="K91" s="299"/>
    </row>
    <row r="92" s="1" customFormat="1" ht="15" customHeight="1">
      <c r="B92" s="310"/>
      <c r="C92" s="285" t="s">
        <v>1163</v>
      </c>
      <c r="D92" s="285"/>
      <c r="E92" s="285"/>
      <c r="F92" s="308" t="s">
        <v>1141</v>
      </c>
      <c r="G92" s="309"/>
      <c r="H92" s="285" t="s">
        <v>1164</v>
      </c>
      <c r="I92" s="285" t="s">
        <v>1137</v>
      </c>
      <c r="J92" s="285">
        <v>255</v>
      </c>
      <c r="K92" s="299"/>
    </row>
    <row r="93" s="1" customFormat="1" ht="15" customHeight="1">
      <c r="B93" s="310"/>
      <c r="C93" s="285" t="s">
        <v>1165</v>
      </c>
      <c r="D93" s="285"/>
      <c r="E93" s="285"/>
      <c r="F93" s="308" t="s">
        <v>1135</v>
      </c>
      <c r="G93" s="309"/>
      <c r="H93" s="285" t="s">
        <v>1166</v>
      </c>
      <c r="I93" s="285" t="s">
        <v>1167</v>
      </c>
      <c r="J93" s="285"/>
      <c r="K93" s="299"/>
    </row>
    <row r="94" s="1" customFormat="1" ht="15" customHeight="1">
      <c r="B94" s="310"/>
      <c r="C94" s="285" t="s">
        <v>1168</v>
      </c>
      <c r="D94" s="285"/>
      <c r="E94" s="285"/>
      <c r="F94" s="308" t="s">
        <v>1135</v>
      </c>
      <c r="G94" s="309"/>
      <c r="H94" s="285" t="s">
        <v>1169</v>
      </c>
      <c r="I94" s="285" t="s">
        <v>1170</v>
      </c>
      <c r="J94" s="285"/>
      <c r="K94" s="299"/>
    </row>
    <row r="95" s="1" customFormat="1" ht="15" customHeight="1">
      <c r="B95" s="310"/>
      <c r="C95" s="285" t="s">
        <v>1171</v>
      </c>
      <c r="D95" s="285"/>
      <c r="E95" s="285"/>
      <c r="F95" s="308" t="s">
        <v>1135</v>
      </c>
      <c r="G95" s="309"/>
      <c r="H95" s="285" t="s">
        <v>1171</v>
      </c>
      <c r="I95" s="285" t="s">
        <v>1170</v>
      </c>
      <c r="J95" s="285"/>
      <c r="K95" s="299"/>
    </row>
    <row r="96" s="1" customFormat="1" ht="15" customHeight="1">
      <c r="B96" s="310"/>
      <c r="C96" s="285" t="s">
        <v>35</v>
      </c>
      <c r="D96" s="285"/>
      <c r="E96" s="285"/>
      <c r="F96" s="308" t="s">
        <v>1135</v>
      </c>
      <c r="G96" s="309"/>
      <c r="H96" s="285" t="s">
        <v>1172</v>
      </c>
      <c r="I96" s="285" t="s">
        <v>1170</v>
      </c>
      <c r="J96" s="285"/>
      <c r="K96" s="299"/>
    </row>
    <row r="97" s="1" customFormat="1" ht="15" customHeight="1">
      <c r="B97" s="310"/>
      <c r="C97" s="285" t="s">
        <v>45</v>
      </c>
      <c r="D97" s="285"/>
      <c r="E97" s="285"/>
      <c r="F97" s="308" t="s">
        <v>1135</v>
      </c>
      <c r="G97" s="309"/>
      <c r="H97" s="285" t="s">
        <v>1173</v>
      </c>
      <c r="I97" s="285" t="s">
        <v>1170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1174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1129</v>
      </c>
      <c r="D103" s="300"/>
      <c r="E103" s="300"/>
      <c r="F103" s="300" t="s">
        <v>1130</v>
      </c>
      <c r="G103" s="301"/>
      <c r="H103" s="300" t="s">
        <v>51</v>
      </c>
      <c r="I103" s="300" t="s">
        <v>54</v>
      </c>
      <c r="J103" s="300" t="s">
        <v>1131</v>
      </c>
      <c r="K103" s="299"/>
    </row>
    <row r="104" s="1" customFormat="1" ht="17.25" customHeight="1">
      <c r="B104" s="297"/>
      <c r="C104" s="302" t="s">
        <v>1132</v>
      </c>
      <c r="D104" s="302"/>
      <c r="E104" s="302"/>
      <c r="F104" s="303" t="s">
        <v>1133</v>
      </c>
      <c r="G104" s="304"/>
      <c r="H104" s="302"/>
      <c r="I104" s="302"/>
      <c r="J104" s="302" t="s">
        <v>1134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50</v>
      </c>
      <c r="D106" s="307"/>
      <c r="E106" s="307"/>
      <c r="F106" s="308" t="s">
        <v>1135</v>
      </c>
      <c r="G106" s="285"/>
      <c r="H106" s="285" t="s">
        <v>1175</v>
      </c>
      <c r="I106" s="285" t="s">
        <v>1137</v>
      </c>
      <c r="J106" s="285">
        <v>20</v>
      </c>
      <c r="K106" s="299"/>
    </row>
    <row r="107" s="1" customFormat="1" ht="15" customHeight="1">
      <c r="B107" s="297"/>
      <c r="C107" s="285" t="s">
        <v>1138</v>
      </c>
      <c r="D107" s="285"/>
      <c r="E107" s="285"/>
      <c r="F107" s="308" t="s">
        <v>1135</v>
      </c>
      <c r="G107" s="285"/>
      <c r="H107" s="285" t="s">
        <v>1175</v>
      </c>
      <c r="I107" s="285" t="s">
        <v>1137</v>
      </c>
      <c r="J107" s="285">
        <v>120</v>
      </c>
      <c r="K107" s="299"/>
    </row>
    <row r="108" s="1" customFormat="1" ht="15" customHeight="1">
      <c r="B108" s="310"/>
      <c r="C108" s="285" t="s">
        <v>1140</v>
      </c>
      <c r="D108" s="285"/>
      <c r="E108" s="285"/>
      <c r="F108" s="308" t="s">
        <v>1141</v>
      </c>
      <c r="G108" s="285"/>
      <c r="H108" s="285" t="s">
        <v>1175</v>
      </c>
      <c r="I108" s="285" t="s">
        <v>1137</v>
      </c>
      <c r="J108" s="285">
        <v>50</v>
      </c>
      <c r="K108" s="299"/>
    </row>
    <row r="109" s="1" customFormat="1" ht="15" customHeight="1">
      <c r="B109" s="310"/>
      <c r="C109" s="285" t="s">
        <v>1143</v>
      </c>
      <c r="D109" s="285"/>
      <c r="E109" s="285"/>
      <c r="F109" s="308" t="s">
        <v>1135</v>
      </c>
      <c r="G109" s="285"/>
      <c r="H109" s="285" t="s">
        <v>1175</v>
      </c>
      <c r="I109" s="285" t="s">
        <v>1145</v>
      </c>
      <c r="J109" s="285"/>
      <c r="K109" s="299"/>
    </row>
    <row r="110" s="1" customFormat="1" ht="15" customHeight="1">
      <c r="B110" s="310"/>
      <c r="C110" s="285" t="s">
        <v>1154</v>
      </c>
      <c r="D110" s="285"/>
      <c r="E110" s="285"/>
      <c r="F110" s="308" t="s">
        <v>1141</v>
      </c>
      <c r="G110" s="285"/>
      <c r="H110" s="285" t="s">
        <v>1175</v>
      </c>
      <c r="I110" s="285" t="s">
        <v>1137</v>
      </c>
      <c r="J110" s="285">
        <v>50</v>
      </c>
      <c r="K110" s="299"/>
    </row>
    <row r="111" s="1" customFormat="1" ht="15" customHeight="1">
      <c r="B111" s="310"/>
      <c r="C111" s="285" t="s">
        <v>1162</v>
      </c>
      <c r="D111" s="285"/>
      <c r="E111" s="285"/>
      <c r="F111" s="308" t="s">
        <v>1141</v>
      </c>
      <c r="G111" s="285"/>
      <c r="H111" s="285" t="s">
        <v>1175</v>
      </c>
      <c r="I111" s="285" t="s">
        <v>1137</v>
      </c>
      <c r="J111" s="285">
        <v>50</v>
      </c>
      <c r="K111" s="299"/>
    </row>
    <row r="112" s="1" customFormat="1" ht="15" customHeight="1">
      <c r="B112" s="310"/>
      <c r="C112" s="285" t="s">
        <v>1160</v>
      </c>
      <c r="D112" s="285"/>
      <c r="E112" s="285"/>
      <c r="F112" s="308" t="s">
        <v>1141</v>
      </c>
      <c r="G112" s="285"/>
      <c r="H112" s="285" t="s">
        <v>1175</v>
      </c>
      <c r="I112" s="285" t="s">
        <v>1137</v>
      </c>
      <c r="J112" s="285">
        <v>50</v>
      </c>
      <c r="K112" s="299"/>
    </row>
    <row r="113" s="1" customFormat="1" ht="15" customHeight="1">
      <c r="B113" s="310"/>
      <c r="C113" s="285" t="s">
        <v>50</v>
      </c>
      <c r="D113" s="285"/>
      <c r="E113" s="285"/>
      <c r="F113" s="308" t="s">
        <v>1135</v>
      </c>
      <c r="G113" s="285"/>
      <c r="H113" s="285" t="s">
        <v>1176</v>
      </c>
      <c r="I113" s="285" t="s">
        <v>1137</v>
      </c>
      <c r="J113" s="285">
        <v>20</v>
      </c>
      <c r="K113" s="299"/>
    </row>
    <row r="114" s="1" customFormat="1" ht="15" customHeight="1">
      <c r="B114" s="310"/>
      <c r="C114" s="285" t="s">
        <v>1177</v>
      </c>
      <c r="D114" s="285"/>
      <c r="E114" s="285"/>
      <c r="F114" s="308" t="s">
        <v>1135</v>
      </c>
      <c r="G114" s="285"/>
      <c r="H114" s="285" t="s">
        <v>1178</v>
      </c>
      <c r="I114" s="285" t="s">
        <v>1137</v>
      </c>
      <c r="J114" s="285">
        <v>120</v>
      </c>
      <c r="K114" s="299"/>
    </row>
    <row r="115" s="1" customFormat="1" ht="15" customHeight="1">
      <c r="B115" s="310"/>
      <c r="C115" s="285" t="s">
        <v>35</v>
      </c>
      <c r="D115" s="285"/>
      <c r="E115" s="285"/>
      <c r="F115" s="308" t="s">
        <v>1135</v>
      </c>
      <c r="G115" s="285"/>
      <c r="H115" s="285" t="s">
        <v>1179</v>
      </c>
      <c r="I115" s="285" t="s">
        <v>1170</v>
      </c>
      <c r="J115" s="285"/>
      <c r="K115" s="299"/>
    </row>
    <row r="116" s="1" customFormat="1" ht="15" customHeight="1">
      <c r="B116" s="310"/>
      <c r="C116" s="285" t="s">
        <v>45</v>
      </c>
      <c r="D116" s="285"/>
      <c r="E116" s="285"/>
      <c r="F116" s="308" t="s">
        <v>1135</v>
      </c>
      <c r="G116" s="285"/>
      <c r="H116" s="285" t="s">
        <v>1180</v>
      </c>
      <c r="I116" s="285" t="s">
        <v>1170</v>
      </c>
      <c r="J116" s="285"/>
      <c r="K116" s="299"/>
    </row>
    <row r="117" s="1" customFormat="1" ht="15" customHeight="1">
      <c r="B117" s="310"/>
      <c r="C117" s="285" t="s">
        <v>54</v>
      </c>
      <c r="D117" s="285"/>
      <c r="E117" s="285"/>
      <c r="F117" s="308" t="s">
        <v>1135</v>
      </c>
      <c r="G117" s="285"/>
      <c r="H117" s="285" t="s">
        <v>1181</v>
      </c>
      <c r="I117" s="285" t="s">
        <v>1182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1183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1129</v>
      </c>
      <c r="D123" s="300"/>
      <c r="E123" s="300"/>
      <c r="F123" s="300" t="s">
        <v>1130</v>
      </c>
      <c r="G123" s="301"/>
      <c r="H123" s="300" t="s">
        <v>51</v>
      </c>
      <c r="I123" s="300" t="s">
        <v>54</v>
      </c>
      <c r="J123" s="300" t="s">
        <v>1131</v>
      </c>
      <c r="K123" s="329"/>
    </row>
    <row r="124" s="1" customFormat="1" ht="17.25" customHeight="1">
      <c r="B124" s="328"/>
      <c r="C124" s="302" t="s">
        <v>1132</v>
      </c>
      <c r="D124" s="302"/>
      <c r="E124" s="302"/>
      <c r="F124" s="303" t="s">
        <v>1133</v>
      </c>
      <c r="G124" s="304"/>
      <c r="H124" s="302"/>
      <c r="I124" s="302"/>
      <c r="J124" s="302" t="s">
        <v>1134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1138</v>
      </c>
      <c r="D126" s="307"/>
      <c r="E126" s="307"/>
      <c r="F126" s="308" t="s">
        <v>1135</v>
      </c>
      <c r="G126" s="285"/>
      <c r="H126" s="285" t="s">
        <v>1175</v>
      </c>
      <c r="I126" s="285" t="s">
        <v>1137</v>
      </c>
      <c r="J126" s="285">
        <v>120</v>
      </c>
      <c r="K126" s="333"/>
    </row>
    <row r="127" s="1" customFormat="1" ht="15" customHeight="1">
      <c r="B127" s="330"/>
      <c r="C127" s="285" t="s">
        <v>1184</v>
      </c>
      <c r="D127" s="285"/>
      <c r="E127" s="285"/>
      <c r="F127" s="308" t="s">
        <v>1135</v>
      </c>
      <c r="G127" s="285"/>
      <c r="H127" s="285" t="s">
        <v>1185</v>
      </c>
      <c r="I127" s="285" t="s">
        <v>1137</v>
      </c>
      <c r="J127" s="285" t="s">
        <v>1186</v>
      </c>
      <c r="K127" s="333"/>
    </row>
    <row r="128" s="1" customFormat="1" ht="15" customHeight="1">
      <c r="B128" s="330"/>
      <c r="C128" s="285" t="s">
        <v>1083</v>
      </c>
      <c r="D128" s="285"/>
      <c r="E128" s="285"/>
      <c r="F128" s="308" t="s">
        <v>1135</v>
      </c>
      <c r="G128" s="285"/>
      <c r="H128" s="285" t="s">
        <v>1187</v>
      </c>
      <c r="I128" s="285" t="s">
        <v>1137</v>
      </c>
      <c r="J128" s="285" t="s">
        <v>1186</v>
      </c>
      <c r="K128" s="333"/>
    </row>
    <row r="129" s="1" customFormat="1" ht="15" customHeight="1">
      <c r="B129" s="330"/>
      <c r="C129" s="285" t="s">
        <v>1146</v>
      </c>
      <c r="D129" s="285"/>
      <c r="E129" s="285"/>
      <c r="F129" s="308" t="s">
        <v>1141</v>
      </c>
      <c r="G129" s="285"/>
      <c r="H129" s="285" t="s">
        <v>1147</v>
      </c>
      <c r="I129" s="285" t="s">
        <v>1137</v>
      </c>
      <c r="J129" s="285">
        <v>15</v>
      </c>
      <c r="K129" s="333"/>
    </row>
    <row r="130" s="1" customFormat="1" ht="15" customHeight="1">
      <c r="B130" s="330"/>
      <c r="C130" s="311" t="s">
        <v>1148</v>
      </c>
      <c r="D130" s="311"/>
      <c r="E130" s="311"/>
      <c r="F130" s="312" t="s">
        <v>1141</v>
      </c>
      <c r="G130" s="311"/>
      <c r="H130" s="311" t="s">
        <v>1149</v>
      </c>
      <c r="I130" s="311" t="s">
        <v>1137</v>
      </c>
      <c r="J130" s="311">
        <v>15</v>
      </c>
      <c r="K130" s="333"/>
    </row>
    <row r="131" s="1" customFormat="1" ht="15" customHeight="1">
      <c r="B131" s="330"/>
      <c r="C131" s="311" t="s">
        <v>1150</v>
      </c>
      <c r="D131" s="311"/>
      <c r="E131" s="311"/>
      <c r="F131" s="312" t="s">
        <v>1141</v>
      </c>
      <c r="G131" s="311"/>
      <c r="H131" s="311" t="s">
        <v>1151</v>
      </c>
      <c r="I131" s="311" t="s">
        <v>1137</v>
      </c>
      <c r="J131" s="311">
        <v>20</v>
      </c>
      <c r="K131" s="333"/>
    </row>
    <row r="132" s="1" customFormat="1" ht="15" customHeight="1">
      <c r="B132" s="330"/>
      <c r="C132" s="311" t="s">
        <v>1152</v>
      </c>
      <c r="D132" s="311"/>
      <c r="E132" s="311"/>
      <c r="F132" s="312" t="s">
        <v>1141</v>
      </c>
      <c r="G132" s="311"/>
      <c r="H132" s="311" t="s">
        <v>1153</v>
      </c>
      <c r="I132" s="311" t="s">
        <v>1137</v>
      </c>
      <c r="J132" s="311">
        <v>20</v>
      </c>
      <c r="K132" s="333"/>
    </row>
    <row r="133" s="1" customFormat="1" ht="15" customHeight="1">
      <c r="B133" s="330"/>
      <c r="C133" s="285" t="s">
        <v>1140</v>
      </c>
      <c r="D133" s="285"/>
      <c r="E133" s="285"/>
      <c r="F133" s="308" t="s">
        <v>1141</v>
      </c>
      <c r="G133" s="285"/>
      <c r="H133" s="285" t="s">
        <v>1175</v>
      </c>
      <c r="I133" s="285" t="s">
        <v>1137</v>
      </c>
      <c r="J133" s="285">
        <v>50</v>
      </c>
      <c r="K133" s="333"/>
    </row>
    <row r="134" s="1" customFormat="1" ht="15" customHeight="1">
      <c r="B134" s="330"/>
      <c r="C134" s="285" t="s">
        <v>1154</v>
      </c>
      <c r="D134" s="285"/>
      <c r="E134" s="285"/>
      <c r="F134" s="308" t="s">
        <v>1141</v>
      </c>
      <c r="G134" s="285"/>
      <c r="H134" s="285" t="s">
        <v>1175</v>
      </c>
      <c r="I134" s="285" t="s">
        <v>1137</v>
      </c>
      <c r="J134" s="285">
        <v>50</v>
      </c>
      <c r="K134" s="333"/>
    </row>
    <row r="135" s="1" customFormat="1" ht="15" customHeight="1">
      <c r="B135" s="330"/>
      <c r="C135" s="285" t="s">
        <v>1160</v>
      </c>
      <c r="D135" s="285"/>
      <c r="E135" s="285"/>
      <c r="F135" s="308" t="s">
        <v>1141</v>
      </c>
      <c r="G135" s="285"/>
      <c r="H135" s="285" t="s">
        <v>1175</v>
      </c>
      <c r="I135" s="285" t="s">
        <v>1137</v>
      </c>
      <c r="J135" s="285">
        <v>50</v>
      </c>
      <c r="K135" s="333"/>
    </row>
    <row r="136" s="1" customFormat="1" ht="15" customHeight="1">
      <c r="B136" s="330"/>
      <c r="C136" s="285" t="s">
        <v>1162</v>
      </c>
      <c r="D136" s="285"/>
      <c r="E136" s="285"/>
      <c r="F136" s="308" t="s">
        <v>1141</v>
      </c>
      <c r="G136" s="285"/>
      <c r="H136" s="285" t="s">
        <v>1175</v>
      </c>
      <c r="I136" s="285" t="s">
        <v>1137</v>
      </c>
      <c r="J136" s="285">
        <v>50</v>
      </c>
      <c r="K136" s="333"/>
    </row>
    <row r="137" s="1" customFormat="1" ht="15" customHeight="1">
      <c r="B137" s="330"/>
      <c r="C137" s="285" t="s">
        <v>1163</v>
      </c>
      <c r="D137" s="285"/>
      <c r="E137" s="285"/>
      <c r="F137" s="308" t="s">
        <v>1141</v>
      </c>
      <c r="G137" s="285"/>
      <c r="H137" s="285" t="s">
        <v>1188</v>
      </c>
      <c r="I137" s="285" t="s">
        <v>1137</v>
      </c>
      <c r="J137" s="285">
        <v>255</v>
      </c>
      <c r="K137" s="333"/>
    </row>
    <row r="138" s="1" customFormat="1" ht="15" customHeight="1">
      <c r="B138" s="330"/>
      <c r="C138" s="285" t="s">
        <v>1165</v>
      </c>
      <c r="D138" s="285"/>
      <c r="E138" s="285"/>
      <c r="F138" s="308" t="s">
        <v>1135</v>
      </c>
      <c r="G138" s="285"/>
      <c r="H138" s="285" t="s">
        <v>1189</v>
      </c>
      <c r="I138" s="285" t="s">
        <v>1167</v>
      </c>
      <c r="J138" s="285"/>
      <c r="K138" s="333"/>
    </row>
    <row r="139" s="1" customFormat="1" ht="15" customHeight="1">
      <c r="B139" s="330"/>
      <c r="C139" s="285" t="s">
        <v>1168</v>
      </c>
      <c r="D139" s="285"/>
      <c r="E139" s="285"/>
      <c r="F139" s="308" t="s">
        <v>1135</v>
      </c>
      <c r="G139" s="285"/>
      <c r="H139" s="285" t="s">
        <v>1190</v>
      </c>
      <c r="I139" s="285" t="s">
        <v>1170</v>
      </c>
      <c r="J139" s="285"/>
      <c r="K139" s="333"/>
    </row>
    <row r="140" s="1" customFormat="1" ht="15" customHeight="1">
      <c r="B140" s="330"/>
      <c r="C140" s="285" t="s">
        <v>1171</v>
      </c>
      <c r="D140" s="285"/>
      <c r="E140" s="285"/>
      <c r="F140" s="308" t="s">
        <v>1135</v>
      </c>
      <c r="G140" s="285"/>
      <c r="H140" s="285" t="s">
        <v>1171</v>
      </c>
      <c r="I140" s="285" t="s">
        <v>1170</v>
      </c>
      <c r="J140" s="285"/>
      <c r="K140" s="333"/>
    </row>
    <row r="141" s="1" customFormat="1" ht="15" customHeight="1">
      <c r="B141" s="330"/>
      <c r="C141" s="285" t="s">
        <v>35</v>
      </c>
      <c r="D141" s="285"/>
      <c r="E141" s="285"/>
      <c r="F141" s="308" t="s">
        <v>1135</v>
      </c>
      <c r="G141" s="285"/>
      <c r="H141" s="285" t="s">
        <v>1191</v>
      </c>
      <c r="I141" s="285" t="s">
        <v>1170</v>
      </c>
      <c r="J141" s="285"/>
      <c r="K141" s="333"/>
    </row>
    <row r="142" s="1" customFormat="1" ht="15" customHeight="1">
      <c r="B142" s="330"/>
      <c r="C142" s="285" t="s">
        <v>1192</v>
      </c>
      <c r="D142" s="285"/>
      <c r="E142" s="285"/>
      <c r="F142" s="308" t="s">
        <v>1135</v>
      </c>
      <c r="G142" s="285"/>
      <c r="H142" s="285" t="s">
        <v>1193</v>
      </c>
      <c r="I142" s="285" t="s">
        <v>1170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1194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1129</v>
      </c>
      <c r="D148" s="300"/>
      <c r="E148" s="300"/>
      <c r="F148" s="300" t="s">
        <v>1130</v>
      </c>
      <c r="G148" s="301"/>
      <c r="H148" s="300" t="s">
        <v>51</v>
      </c>
      <c r="I148" s="300" t="s">
        <v>54</v>
      </c>
      <c r="J148" s="300" t="s">
        <v>1131</v>
      </c>
      <c r="K148" s="299"/>
    </row>
    <row r="149" s="1" customFormat="1" ht="17.25" customHeight="1">
      <c r="B149" s="297"/>
      <c r="C149" s="302" t="s">
        <v>1132</v>
      </c>
      <c r="D149" s="302"/>
      <c r="E149" s="302"/>
      <c r="F149" s="303" t="s">
        <v>1133</v>
      </c>
      <c r="G149" s="304"/>
      <c r="H149" s="302"/>
      <c r="I149" s="302"/>
      <c r="J149" s="302" t="s">
        <v>1134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1138</v>
      </c>
      <c r="D151" s="285"/>
      <c r="E151" s="285"/>
      <c r="F151" s="338" t="s">
        <v>1135</v>
      </c>
      <c r="G151" s="285"/>
      <c r="H151" s="337" t="s">
        <v>1175</v>
      </c>
      <c r="I151" s="337" t="s">
        <v>1137</v>
      </c>
      <c r="J151" s="337">
        <v>120</v>
      </c>
      <c r="K151" s="333"/>
    </row>
    <row r="152" s="1" customFormat="1" ht="15" customHeight="1">
      <c r="B152" s="310"/>
      <c r="C152" s="337" t="s">
        <v>1184</v>
      </c>
      <c r="D152" s="285"/>
      <c r="E152" s="285"/>
      <c r="F152" s="338" t="s">
        <v>1135</v>
      </c>
      <c r="G152" s="285"/>
      <c r="H152" s="337" t="s">
        <v>1195</v>
      </c>
      <c r="I152" s="337" t="s">
        <v>1137</v>
      </c>
      <c r="J152" s="337" t="s">
        <v>1186</v>
      </c>
      <c r="K152" s="333"/>
    </row>
    <row r="153" s="1" customFormat="1" ht="15" customHeight="1">
      <c r="B153" s="310"/>
      <c r="C153" s="337" t="s">
        <v>1083</v>
      </c>
      <c r="D153" s="285"/>
      <c r="E153" s="285"/>
      <c r="F153" s="338" t="s">
        <v>1135</v>
      </c>
      <c r="G153" s="285"/>
      <c r="H153" s="337" t="s">
        <v>1196</v>
      </c>
      <c r="I153" s="337" t="s">
        <v>1137</v>
      </c>
      <c r="J153" s="337" t="s">
        <v>1186</v>
      </c>
      <c r="K153" s="333"/>
    </row>
    <row r="154" s="1" customFormat="1" ht="15" customHeight="1">
      <c r="B154" s="310"/>
      <c r="C154" s="337" t="s">
        <v>1140</v>
      </c>
      <c r="D154" s="285"/>
      <c r="E154" s="285"/>
      <c r="F154" s="338" t="s">
        <v>1141</v>
      </c>
      <c r="G154" s="285"/>
      <c r="H154" s="337" t="s">
        <v>1175</v>
      </c>
      <c r="I154" s="337" t="s">
        <v>1137</v>
      </c>
      <c r="J154" s="337">
        <v>50</v>
      </c>
      <c r="K154" s="333"/>
    </row>
    <row r="155" s="1" customFormat="1" ht="15" customHeight="1">
      <c r="B155" s="310"/>
      <c r="C155" s="337" t="s">
        <v>1143</v>
      </c>
      <c r="D155" s="285"/>
      <c r="E155" s="285"/>
      <c r="F155" s="338" t="s">
        <v>1135</v>
      </c>
      <c r="G155" s="285"/>
      <c r="H155" s="337" t="s">
        <v>1175</v>
      </c>
      <c r="I155" s="337" t="s">
        <v>1145</v>
      </c>
      <c r="J155" s="337"/>
      <c r="K155" s="333"/>
    </row>
    <row r="156" s="1" customFormat="1" ht="15" customHeight="1">
      <c r="B156" s="310"/>
      <c r="C156" s="337" t="s">
        <v>1154</v>
      </c>
      <c r="D156" s="285"/>
      <c r="E156" s="285"/>
      <c r="F156" s="338" t="s">
        <v>1141</v>
      </c>
      <c r="G156" s="285"/>
      <c r="H156" s="337" t="s">
        <v>1175</v>
      </c>
      <c r="I156" s="337" t="s">
        <v>1137</v>
      </c>
      <c r="J156" s="337">
        <v>50</v>
      </c>
      <c r="K156" s="333"/>
    </row>
    <row r="157" s="1" customFormat="1" ht="15" customHeight="1">
      <c r="B157" s="310"/>
      <c r="C157" s="337" t="s">
        <v>1162</v>
      </c>
      <c r="D157" s="285"/>
      <c r="E157" s="285"/>
      <c r="F157" s="338" t="s">
        <v>1141</v>
      </c>
      <c r="G157" s="285"/>
      <c r="H157" s="337" t="s">
        <v>1175</v>
      </c>
      <c r="I157" s="337" t="s">
        <v>1137</v>
      </c>
      <c r="J157" s="337">
        <v>50</v>
      </c>
      <c r="K157" s="333"/>
    </row>
    <row r="158" s="1" customFormat="1" ht="15" customHeight="1">
      <c r="B158" s="310"/>
      <c r="C158" s="337" t="s">
        <v>1160</v>
      </c>
      <c r="D158" s="285"/>
      <c r="E158" s="285"/>
      <c r="F158" s="338" t="s">
        <v>1141</v>
      </c>
      <c r="G158" s="285"/>
      <c r="H158" s="337" t="s">
        <v>1175</v>
      </c>
      <c r="I158" s="337" t="s">
        <v>1137</v>
      </c>
      <c r="J158" s="337">
        <v>50</v>
      </c>
      <c r="K158" s="333"/>
    </row>
    <row r="159" s="1" customFormat="1" ht="15" customHeight="1">
      <c r="B159" s="310"/>
      <c r="C159" s="337" t="s">
        <v>105</v>
      </c>
      <c r="D159" s="285"/>
      <c r="E159" s="285"/>
      <c r="F159" s="338" t="s">
        <v>1135</v>
      </c>
      <c r="G159" s="285"/>
      <c r="H159" s="337" t="s">
        <v>1197</v>
      </c>
      <c r="I159" s="337" t="s">
        <v>1137</v>
      </c>
      <c r="J159" s="337" t="s">
        <v>1198</v>
      </c>
      <c r="K159" s="333"/>
    </row>
    <row r="160" s="1" customFormat="1" ht="15" customHeight="1">
      <c r="B160" s="310"/>
      <c r="C160" s="337" t="s">
        <v>1199</v>
      </c>
      <c r="D160" s="285"/>
      <c r="E160" s="285"/>
      <c r="F160" s="338" t="s">
        <v>1135</v>
      </c>
      <c r="G160" s="285"/>
      <c r="H160" s="337" t="s">
        <v>1200</v>
      </c>
      <c r="I160" s="337" t="s">
        <v>1170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1201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1129</v>
      </c>
      <c r="D166" s="300"/>
      <c r="E166" s="300"/>
      <c r="F166" s="300" t="s">
        <v>1130</v>
      </c>
      <c r="G166" s="342"/>
      <c r="H166" s="343" t="s">
        <v>51</v>
      </c>
      <c r="I166" s="343" t="s">
        <v>54</v>
      </c>
      <c r="J166" s="300" t="s">
        <v>1131</v>
      </c>
      <c r="K166" s="277"/>
    </row>
    <row r="167" s="1" customFormat="1" ht="17.25" customHeight="1">
      <c r="B167" s="278"/>
      <c r="C167" s="302" t="s">
        <v>1132</v>
      </c>
      <c r="D167" s="302"/>
      <c r="E167" s="302"/>
      <c r="F167" s="303" t="s">
        <v>1133</v>
      </c>
      <c r="G167" s="344"/>
      <c r="H167" s="345"/>
      <c r="I167" s="345"/>
      <c r="J167" s="302" t="s">
        <v>1134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1138</v>
      </c>
      <c r="D169" s="285"/>
      <c r="E169" s="285"/>
      <c r="F169" s="308" t="s">
        <v>1135</v>
      </c>
      <c r="G169" s="285"/>
      <c r="H169" s="285" t="s">
        <v>1175</v>
      </c>
      <c r="I169" s="285" t="s">
        <v>1137</v>
      </c>
      <c r="J169" s="285">
        <v>120</v>
      </c>
      <c r="K169" s="333"/>
    </row>
    <row r="170" s="1" customFormat="1" ht="15" customHeight="1">
      <c r="B170" s="310"/>
      <c r="C170" s="285" t="s">
        <v>1184</v>
      </c>
      <c r="D170" s="285"/>
      <c r="E170" s="285"/>
      <c r="F170" s="308" t="s">
        <v>1135</v>
      </c>
      <c r="G170" s="285"/>
      <c r="H170" s="285" t="s">
        <v>1185</v>
      </c>
      <c r="I170" s="285" t="s">
        <v>1137</v>
      </c>
      <c r="J170" s="285" t="s">
        <v>1186</v>
      </c>
      <c r="K170" s="333"/>
    </row>
    <row r="171" s="1" customFormat="1" ht="15" customHeight="1">
      <c r="B171" s="310"/>
      <c r="C171" s="285" t="s">
        <v>1083</v>
      </c>
      <c r="D171" s="285"/>
      <c r="E171" s="285"/>
      <c r="F171" s="308" t="s">
        <v>1135</v>
      </c>
      <c r="G171" s="285"/>
      <c r="H171" s="285" t="s">
        <v>1202</v>
      </c>
      <c r="I171" s="285" t="s">
        <v>1137</v>
      </c>
      <c r="J171" s="285" t="s">
        <v>1186</v>
      </c>
      <c r="K171" s="333"/>
    </row>
    <row r="172" s="1" customFormat="1" ht="15" customHeight="1">
      <c r="B172" s="310"/>
      <c r="C172" s="285" t="s">
        <v>1140</v>
      </c>
      <c r="D172" s="285"/>
      <c r="E172" s="285"/>
      <c r="F172" s="308" t="s">
        <v>1141</v>
      </c>
      <c r="G172" s="285"/>
      <c r="H172" s="285" t="s">
        <v>1202</v>
      </c>
      <c r="I172" s="285" t="s">
        <v>1137</v>
      </c>
      <c r="J172" s="285">
        <v>50</v>
      </c>
      <c r="K172" s="333"/>
    </row>
    <row r="173" s="1" customFormat="1" ht="15" customHeight="1">
      <c r="B173" s="310"/>
      <c r="C173" s="285" t="s">
        <v>1143</v>
      </c>
      <c r="D173" s="285"/>
      <c r="E173" s="285"/>
      <c r="F173" s="308" t="s">
        <v>1135</v>
      </c>
      <c r="G173" s="285"/>
      <c r="H173" s="285" t="s">
        <v>1202</v>
      </c>
      <c r="I173" s="285" t="s">
        <v>1145</v>
      </c>
      <c r="J173" s="285"/>
      <c r="K173" s="333"/>
    </row>
    <row r="174" s="1" customFormat="1" ht="15" customHeight="1">
      <c r="B174" s="310"/>
      <c r="C174" s="285" t="s">
        <v>1154</v>
      </c>
      <c r="D174" s="285"/>
      <c r="E174" s="285"/>
      <c r="F174" s="308" t="s">
        <v>1141</v>
      </c>
      <c r="G174" s="285"/>
      <c r="H174" s="285" t="s">
        <v>1202</v>
      </c>
      <c r="I174" s="285" t="s">
        <v>1137</v>
      </c>
      <c r="J174" s="285">
        <v>50</v>
      </c>
      <c r="K174" s="333"/>
    </row>
    <row r="175" s="1" customFormat="1" ht="15" customHeight="1">
      <c r="B175" s="310"/>
      <c r="C175" s="285" t="s">
        <v>1162</v>
      </c>
      <c r="D175" s="285"/>
      <c r="E175" s="285"/>
      <c r="F175" s="308" t="s">
        <v>1141</v>
      </c>
      <c r="G175" s="285"/>
      <c r="H175" s="285" t="s">
        <v>1202</v>
      </c>
      <c r="I175" s="285" t="s">
        <v>1137</v>
      </c>
      <c r="J175" s="285">
        <v>50</v>
      </c>
      <c r="K175" s="333"/>
    </row>
    <row r="176" s="1" customFormat="1" ht="15" customHeight="1">
      <c r="B176" s="310"/>
      <c r="C176" s="285" t="s">
        <v>1160</v>
      </c>
      <c r="D176" s="285"/>
      <c r="E176" s="285"/>
      <c r="F176" s="308" t="s">
        <v>1141</v>
      </c>
      <c r="G176" s="285"/>
      <c r="H176" s="285" t="s">
        <v>1202</v>
      </c>
      <c r="I176" s="285" t="s">
        <v>1137</v>
      </c>
      <c r="J176" s="285">
        <v>50</v>
      </c>
      <c r="K176" s="333"/>
    </row>
    <row r="177" s="1" customFormat="1" ht="15" customHeight="1">
      <c r="B177" s="310"/>
      <c r="C177" s="285" t="s">
        <v>114</v>
      </c>
      <c r="D177" s="285"/>
      <c r="E177" s="285"/>
      <c r="F177" s="308" t="s">
        <v>1135</v>
      </c>
      <c r="G177" s="285"/>
      <c r="H177" s="285" t="s">
        <v>1203</v>
      </c>
      <c r="I177" s="285" t="s">
        <v>1204</v>
      </c>
      <c r="J177" s="285"/>
      <c r="K177" s="333"/>
    </row>
    <row r="178" s="1" customFormat="1" ht="15" customHeight="1">
      <c r="B178" s="310"/>
      <c r="C178" s="285" t="s">
        <v>54</v>
      </c>
      <c r="D178" s="285"/>
      <c r="E178" s="285"/>
      <c r="F178" s="308" t="s">
        <v>1135</v>
      </c>
      <c r="G178" s="285"/>
      <c r="H178" s="285" t="s">
        <v>1205</v>
      </c>
      <c r="I178" s="285" t="s">
        <v>1206</v>
      </c>
      <c r="J178" s="285">
        <v>1</v>
      </c>
      <c r="K178" s="333"/>
    </row>
    <row r="179" s="1" customFormat="1" ht="15" customHeight="1">
      <c r="B179" s="310"/>
      <c r="C179" s="285" t="s">
        <v>50</v>
      </c>
      <c r="D179" s="285"/>
      <c r="E179" s="285"/>
      <c r="F179" s="308" t="s">
        <v>1135</v>
      </c>
      <c r="G179" s="285"/>
      <c r="H179" s="285" t="s">
        <v>1207</v>
      </c>
      <c r="I179" s="285" t="s">
        <v>1137</v>
      </c>
      <c r="J179" s="285">
        <v>20</v>
      </c>
      <c r="K179" s="333"/>
    </row>
    <row r="180" s="1" customFormat="1" ht="15" customHeight="1">
      <c r="B180" s="310"/>
      <c r="C180" s="285" t="s">
        <v>51</v>
      </c>
      <c r="D180" s="285"/>
      <c r="E180" s="285"/>
      <c r="F180" s="308" t="s">
        <v>1135</v>
      </c>
      <c r="G180" s="285"/>
      <c r="H180" s="285" t="s">
        <v>1208</v>
      </c>
      <c r="I180" s="285" t="s">
        <v>1137</v>
      </c>
      <c r="J180" s="285">
        <v>255</v>
      </c>
      <c r="K180" s="333"/>
    </row>
    <row r="181" s="1" customFormat="1" ht="15" customHeight="1">
      <c r="B181" s="310"/>
      <c r="C181" s="285" t="s">
        <v>115</v>
      </c>
      <c r="D181" s="285"/>
      <c r="E181" s="285"/>
      <c r="F181" s="308" t="s">
        <v>1135</v>
      </c>
      <c r="G181" s="285"/>
      <c r="H181" s="285" t="s">
        <v>1099</v>
      </c>
      <c r="I181" s="285" t="s">
        <v>1137</v>
      </c>
      <c r="J181" s="285">
        <v>10</v>
      </c>
      <c r="K181" s="333"/>
    </row>
    <row r="182" s="1" customFormat="1" ht="15" customHeight="1">
      <c r="B182" s="310"/>
      <c r="C182" s="285" t="s">
        <v>116</v>
      </c>
      <c r="D182" s="285"/>
      <c r="E182" s="285"/>
      <c r="F182" s="308" t="s">
        <v>1135</v>
      </c>
      <c r="G182" s="285"/>
      <c r="H182" s="285" t="s">
        <v>1209</v>
      </c>
      <c r="I182" s="285" t="s">
        <v>1170</v>
      </c>
      <c r="J182" s="285"/>
      <c r="K182" s="333"/>
    </row>
    <row r="183" s="1" customFormat="1" ht="15" customHeight="1">
      <c r="B183" s="310"/>
      <c r="C183" s="285" t="s">
        <v>1210</v>
      </c>
      <c r="D183" s="285"/>
      <c r="E183" s="285"/>
      <c r="F183" s="308" t="s">
        <v>1135</v>
      </c>
      <c r="G183" s="285"/>
      <c r="H183" s="285" t="s">
        <v>1211</v>
      </c>
      <c r="I183" s="285" t="s">
        <v>1170</v>
      </c>
      <c r="J183" s="285"/>
      <c r="K183" s="333"/>
    </row>
    <row r="184" s="1" customFormat="1" ht="15" customHeight="1">
      <c r="B184" s="310"/>
      <c r="C184" s="285" t="s">
        <v>1199</v>
      </c>
      <c r="D184" s="285"/>
      <c r="E184" s="285"/>
      <c r="F184" s="308" t="s">
        <v>1135</v>
      </c>
      <c r="G184" s="285"/>
      <c r="H184" s="285" t="s">
        <v>1212</v>
      </c>
      <c r="I184" s="285" t="s">
        <v>1170</v>
      </c>
      <c r="J184" s="285"/>
      <c r="K184" s="333"/>
    </row>
    <row r="185" s="1" customFormat="1" ht="15" customHeight="1">
      <c r="B185" s="310"/>
      <c r="C185" s="285" t="s">
        <v>118</v>
      </c>
      <c r="D185" s="285"/>
      <c r="E185" s="285"/>
      <c r="F185" s="308" t="s">
        <v>1141</v>
      </c>
      <c r="G185" s="285"/>
      <c r="H185" s="285" t="s">
        <v>1213</v>
      </c>
      <c r="I185" s="285" t="s">
        <v>1137</v>
      </c>
      <c r="J185" s="285">
        <v>50</v>
      </c>
      <c r="K185" s="333"/>
    </row>
    <row r="186" s="1" customFormat="1" ht="15" customHeight="1">
      <c r="B186" s="310"/>
      <c r="C186" s="285" t="s">
        <v>1214</v>
      </c>
      <c r="D186" s="285"/>
      <c r="E186" s="285"/>
      <c r="F186" s="308" t="s">
        <v>1141</v>
      </c>
      <c r="G186" s="285"/>
      <c r="H186" s="285" t="s">
        <v>1215</v>
      </c>
      <c r="I186" s="285" t="s">
        <v>1216</v>
      </c>
      <c r="J186" s="285"/>
      <c r="K186" s="333"/>
    </row>
    <row r="187" s="1" customFormat="1" ht="15" customHeight="1">
      <c r="B187" s="310"/>
      <c r="C187" s="285" t="s">
        <v>1217</v>
      </c>
      <c r="D187" s="285"/>
      <c r="E187" s="285"/>
      <c r="F187" s="308" t="s">
        <v>1141</v>
      </c>
      <c r="G187" s="285"/>
      <c r="H187" s="285" t="s">
        <v>1218</v>
      </c>
      <c r="I187" s="285" t="s">
        <v>1216</v>
      </c>
      <c r="J187" s="285"/>
      <c r="K187" s="333"/>
    </row>
    <row r="188" s="1" customFormat="1" ht="15" customHeight="1">
      <c r="B188" s="310"/>
      <c r="C188" s="285" t="s">
        <v>1219</v>
      </c>
      <c r="D188" s="285"/>
      <c r="E188" s="285"/>
      <c r="F188" s="308" t="s">
        <v>1141</v>
      </c>
      <c r="G188" s="285"/>
      <c r="H188" s="285" t="s">
        <v>1220</v>
      </c>
      <c r="I188" s="285" t="s">
        <v>1216</v>
      </c>
      <c r="J188" s="285"/>
      <c r="K188" s="333"/>
    </row>
    <row r="189" s="1" customFormat="1" ht="15" customHeight="1">
      <c r="B189" s="310"/>
      <c r="C189" s="346" t="s">
        <v>1221</v>
      </c>
      <c r="D189" s="285"/>
      <c r="E189" s="285"/>
      <c r="F189" s="308" t="s">
        <v>1141</v>
      </c>
      <c r="G189" s="285"/>
      <c r="H189" s="285" t="s">
        <v>1222</v>
      </c>
      <c r="I189" s="285" t="s">
        <v>1223</v>
      </c>
      <c r="J189" s="347" t="s">
        <v>1224</v>
      </c>
      <c r="K189" s="333"/>
    </row>
    <row r="190" s="1" customFormat="1" ht="15" customHeight="1">
      <c r="B190" s="310"/>
      <c r="C190" s="346" t="s">
        <v>39</v>
      </c>
      <c r="D190" s="285"/>
      <c r="E190" s="285"/>
      <c r="F190" s="308" t="s">
        <v>1135</v>
      </c>
      <c r="G190" s="285"/>
      <c r="H190" s="282" t="s">
        <v>1225</v>
      </c>
      <c r="I190" s="285" t="s">
        <v>1226</v>
      </c>
      <c r="J190" s="285"/>
      <c r="K190" s="333"/>
    </row>
    <row r="191" s="1" customFormat="1" ht="15" customHeight="1">
      <c r="B191" s="310"/>
      <c r="C191" s="346" t="s">
        <v>1227</v>
      </c>
      <c r="D191" s="285"/>
      <c r="E191" s="285"/>
      <c r="F191" s="308" t="s">
        <v>1135</v>
      </c>
      <c r="G191" s="285"/>
      <c r="H191" s="285" t="s">
        <v>1228</v>
      </c>
      <c r="I191" s="285" t="s">
        <v>1170</v>
      </c>
      <c r="J191" s="285"/>
      <c r="K191" s="333"/>
    </row>
    <row r="192" s="1" customFormat="1" ht="15" customHeight="1">
      <c r="B192" s="310"/>
      <c r="C192" s="346" t="s">
        <v>1229</v>
      </c>
      <c r="D192" s="285"/>
      <c r="E192" s="285"/>
      <c r="F192" s="308" t="s">
        <v>1135</v>
      </c>
      <c r="G192" s="285"/>
      <c r="H192" s="285" t="s">
        <v>1230</v>
      </c>
      <c r="I192" s="285" t="s">
        <v>1170</v>
      </c>
      <c r="J192" s="285"/>
      <c r="K192" s="333"/>
    </row>
    <row r="193" s="1" customFormat="1" ht="15" customHeight="1">
      <c r="B193" s="310"/>
      <c r="C193" s="346" t="s">
        <v>1231</v>
      </c>
      <c r="D193" s="285"/>
      <c r="E193" s="285"/>
      <c r="F193" s="308" t="s">
        <v>1141</v>
      </c>
      <c r="G193" s="285"/>
      <c r="H193" s="285" t="s">
        <v>1232</v>
      </c>
      <c r="I193" s="285" t="s">
        <v>1170</v>
      </c>
      <c r="J193" s="285"/>
      <c r="K193" s="333"/>
    </row>
    <row r="194" s="1" customFormat="1" ht="15" customHeight="1">
      <c r="B194" s="339"/>
      <c r="C194" s="348"/>
      <c r="D194" s="319"/>
      <c r="E194" s="319"/>
      <c r="F194" s="319"/>
      <c r="G194" s="319"/>
      <c r="H194" s="319"/>
      <c r="I194" s="319"/>
      <c r="J194" s="319"/>
      <c r="K194" s="340"/>
    </row>
    <row r="195" s="1" customFormat="1" ht="18.75" customHeight="1">
      <c r="B195" s="321"/>
      <c r="C195" s="331"/>
      <c r="D195" s="331"/>
      <c r="E195" s="331"/>
      <c r="F195" s="341"/>
      <c r="G195" s="331"/>
      <c r="H195" s="331"/>
      <c r="I195" s="331"/>
      <c r="J195" s="331"/>
      <c r="K195" s="321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="1" customFormat="1" ht="21">
      <c r="B199" s="275"/>
      <c r="C199" s="276" t="s">
        <v>1233</v>
      </c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5.5" customHeight="1">
      <c r="B200" s="275"/>
      <c r="C200" s="349" t="s">
        <v>1234</v>
      </c>
      <c r="D200" s="349"/>
      <c r="E200" s="349"/>
      <c r="F200" s="349" t="s">
        <v>1235</v>
      </c>
      <c r="G200" s="350"/>
      <c r="H200" s="349" t="s">
        <v>1236</v>
      </c>
      <c r="I200" s="349"/>
      <c r="J200" s="349"/>
      <c r="K200" s="277"/>
    </row>
    <row r="201" s="1" customFormat="1" ht="5.25" customHeight="1">
      <c r="B201" s="310"/>
      <c r="C201" s="305"/>
      <c r="D201" s="305"/>
      <c r="E201" s="305"/>
      <c r="F201" s="305"/>
      <c r="G201" s="331"/>
      <c r="H201" s="305"/>
      <c r="I201" s="305"/>
      <c r="J201" s="305"/>
      <c r="K201" s="333"/>
    </row>
    <row r="202" s="1" customFormat="1" ht="15" customHeight="1">
      <c r="B202" s="310"/>
      <c r="C202" s="285" t="s">
        <v>1226</v>
      </c>
      <c r="D202" s="285"/>
      <c r="E202" s="285"/>
      <c r="F202" s="308" t="s">
        <v>40</v>
      </c>
      <c r="G202" s="285"/>
      <c r="H202" s="285" t="s">
        <v>1237</v>
      </c>
      <c r="I202" s="285"/>
      <c r="J202" s="285"/>
      <c r="K202" s="333"/>
    </row>
    <row r="203" s="1" customFormat="1" ht="15" customHeight="1">
      <c r="B203" s="310"/>
      <c r="C203" s="285"/>
      <c r="D203" s="285"/>
      <c r="E203" s="285"/>
      <c r="F203" s="308" t="s">
        <v>41</v>
      </c>
      <c r="G203" s="285"/>
      <c r="H203" s="285" t="s">
        <v>1238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44</v>
      </c>
      <c r="G204" s="285"/>
      <c r="H204" s="285" t="s">
        <v>1239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42</v>
      </c>
      <c r="G205" s="285"/>
      <c r="H205" s="285" t="s">
        <v>1240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43</v>
      </c>
      <c r="G206" s="285"/>
      <c r="H206" s="285" t="s">
        <v>1241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/>
      <c r="G207" s="285"/>
      <c r="H207" s="285"/>
      <c r="I207" s="285"/>
      <c r="J207" s="285"/>
      <c r="K207" s="333"/>
    </row>
    <row r="208" s="1" customFormat="1" ht="15" customHeight="1">
      <c r="B208" s="310"/>
      <c r="C208" s="285" t="s">
        <v>1182</v>
      </c>
      <c r="D208" s="285"/>
      <c r="E208" s="285"/>
      <c r="F208" s="308" t="s">
        <v>76</v>
      </c>
      <c r="G208" s="285"/>
      <c r="H208" s="285" t="s">
        <v>1242</v>
      </c>
      <c r="I208" s="285"/>
      <c r="J208" s="285"/>
      <c r="K208" s="333"/>
    </row>
    <row r="209" s="1" customFormat="1" ht="15" customHeight="1">
      <c r="B209" s="310"/>
      <c r="C209" s="285"/>
      <c r="D209" s="285"/>
      <c r="E209" s="285"/>
      <c r="F209" s="308" t="s">
        <v>1077</v>
      </c>
      <c r="G209" s="285"/>
      <c r="H209" s="285" t="s">
        <v>1078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1075</v>
      </c>
      <c r="G210" s="285"/>
      <c r="H210" s="285" t="s">
        <v>1243</v>
      </c>
      <c r="I210" s="285"/>
      <c r="J210" s="285"/>
      <c r="K210" s="333"/>
    </row>
    <row r="211" s="1" customFormat="1" ht="15" customHeight="1">
      <c r="B211" s="351"/>
      <c r="C211" s="285"/>
      <c r="D211" s="285"/>
      <c r="E211" s="285"/>
      <c r="F211" s="308" t="s">
        <v>1079</v>
      </c>
      <c r="G211" s="346"/>
      <c r="H211" s="337" t="s">
        <v>1080</v>
      </c>
      <c r="I211" s="337"/>
      <c r="J211" s="337"/>
      <c r="K211" s="352"/>
    </row>
    <row r="212" s="1" customFormat="1" ht="15" customHeight="1">
      <c r="B212" s="351"/>
      <c r="C212" s="285"/>
      <c r="D212" s="285"/>
      <c r="E212" s="285"/>
      <c r="F212" s="308" t="s">
        <v>1081</v>
      </c>
      <c r="G212" s="346"/>
      <c r="H212" s="337" t="s">
        <v>1244</v>
      </c>
      <c r="I212" s="337"/>
      <c r="J212" s="337"/>
      <c r="K212" s="352"/>
    </row>
    <row r="213" s="1" customFormat="1" ht="15" customHeight="1">
      <c r="B213" s="351"/>
      <c r="C213" s="285"/>
      <c r="D213" s="285"/>
      <c r="E213" s="285"/>
      <c r="F213" s="308"/>
      <c r="G213" s="346"/>
      <c r="H213" s="337"/>
      <c r="I213" s="337"/>
      <c r="J213" s="337"/>
      <c r="K213" s="352"/>
    </row>
    <row r="214" s="1" customFormat="1" ht="15" customHeight="1">
      <c r="B214" s="351"/>
      <c r="C214" s="285" t="s">
        <v>1206</v>
      </c>
      <c r="D214" s="285"/>
      <c r="E214" s="285"/>
      <c r="F214" s="308">
        <v>1</v>
      </c>
      <c r="G214" s="346"/>
      <c r="H214" s="337" t="s">
        <v>1245</v>
      </c>
      <c r="I214" s="337"/>
      <c r="J214" s="337"/>
      <c r="K214" s="352"/>
    </row>
    <row r="215" s="1" customFormat="1" ht="15" customHeight="1">
      <c r="B215" s="351"/>
      <c r="C215" s="285"/>
      <c r="D215" s="285"/>
      <c r="E215" s="285"/>
      <c r="F215" s="308">
        <v>2</v>
      </c>
      <c r="G215" s="346"/>
      <c r="H215" s="337" t="s">
        <v>1246</v>
      </c>
      <c r="I215" s="337"/>
      <c r="J215" s="337"/>
      <c r="K215" s="352"/>
    </row>
    <row r="216" s="1" customFormat="1" ht="15" customHeight="1">
      <c r="B216" s="351"/>
      <c r="C216" s="285"/>
      <c r="D216" s="285"/>
      <c r="E216" s="285"/>
      <c r="F216" s="308">
        <v>3</v>
      </c>
      <c r="G216" s="346"/>
      <c r="H216" s="337" t="s">
        <v>1247</v>
      </c>
      <c r="I216" s="337"/>
      <c r="J216" s="337"/>
      <c r="K216" s="352"/>
    </row>
    <row r="217" s="1" customFormat="1" ht="15" customHeight="1">
      <c r="B217" s="351"/>
      <c r="C217" s="285"/>
      <c r="D217" s="285"/>
      <c r="E217" s="285"/>
      <c r="F217" s="308">
        <v>4</v>
      </c>
      <c r="G217" s="346"/>
      <c r="H217" s="337" t="s">
        <v>1248</v>
      </c>
      <c r="I217" s="337"/>
      <c r="J217" s="337"/>
      <c r="K217" s="352"/>
    </row>
    <row r="218" s="1" customFormat="1" ht="12.75" customHeight="1">
      <c r="B218" s="353"/>
      <c r="C218" s="354"/>
      <c r="D218" s="354"/>
      <c r="E218" s="354"/>
      <c r="F218" s="354"/>
      <c r="G218" s="354"/>
      <c r="H218" s="354"/>
      <c r="I218" s="354"/>
      <c r="J218" s="354"/>
      <c r="K218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výměna kotlu TP emisní třída 4/8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ROUND((SUM(BE84:BE107)),  2)</f>
        <v>0</v>
      </c>
      <c r="G33" s="39"/>
      <c r="H33" s="39"/>
      <c r="I33" s="149">
        <v>0.20999999999999999</v>
      </c>
      <c r="J33" s="148">
        <f>ROUND(((SUM(BE84:BE107))*I33),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ROUND((SUM(BF84:BF107)),  2)</f>
        <v>0</v>
      </c>
      <c r="G34" s="39"/>
      <c r="H34" s="39"/>
      <c r="I34" s="149">
        <v>0.14999999999999999</v>
      </c>
      <c r="J34" s="148">
        <f>ROUND(((SUM(BF84:BF107))*I34),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ROUND((SUM(BG84:BG107)),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ROUND((SUM(BH84:BH107)),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ROUND((SUM(BI84:BI107)),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výměna kotlu TP emisní třída 4/8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110</v>
      </c>
      <c r="E62" s="169"/>
      <c r="F62" s="169"/>
      <c r="G62" s="169"/>
      <c r="H62" s="169"/>
      <c r="I62" s="169"/>
      <c r="J62" s="170">
        <f>J97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111</v>
      </c>
      <c r="E63" s="175"/>
      <c r="F63" s="175"/>
      <c r="G63" s="175"/>
      <c r="H63" s="175"/>
      <c r="I63" s="175"/>
      <c r="J63" s="176">
        <f>J98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112</v>
      </c>
      <c r="E64" s="175"/>
      <c r="F64" s="175"/>
      <c r="G64" s="175"/>
      <c r="H64" s="175"/>
      <c r="I64" s="175"/>
      <c r="J64" s="176">
        <f>J103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113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výměna kotlu TP emisní třída 4/8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102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00 - VRN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2. 2. 2022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30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28</v>
      </c>
      <c r="D81" s="41"/>
      <c r="E81" s="41"/>
      <c r="F81" s="28" t="str">
        <f>IF(E18="","",E18)</f>
        <v>Vyplň údaj</v>
      </c>
      <c r="G81" s="41"/>
      <c r="H81" s="41"/>
      <c r="I81" s="33" t="s">
        <v>32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114</v>
      </c>
      <c r="D83" s="181" t="s">
        <v>54</v>
      </c>
      <c r="E83" s="181" t="s">
        <v>50</v>
      </c>
      <c r="F83" s="181" t="s">
        <v>51</v>
      </c>
      <c r="G83" s="181" t="s">
        <v>115</v>
      </c>
      <c r="H83" s="181" t="s">
        <v>116</v>
      </c>
      <c r="I83" s="181" t="s">
        <v>117</v>
      </c>
      <c r="J83" s="181" t="s">
        <v>106</v>
      </c>
      <c r="K83" s="182" t="s">
        <v>118</v>
      </c>
      <c r="L83" s="183"/>
      <c r="M83" s="93" t="s">
        <v>19</v>
      </c>
      <c r="N83" s="94" t="s">
        <v>39</v>
      </c>
      <c r="O83" s="94" t="s">
        <v>119</v>
      </c>
      <c r="P83" s="94" t="s">
        <v>120</v>
      </c>
      <c r="Q83" s="94" t="s">
        <v>121</v>
      </c>
      <c r="R83" s="94" t="s">
        <v>122</v>
      </c>
      <c r="S83" s="94" t="s">
        <v>123</v>
      </c>
      <c r="T83" s="95" t="s">
        <v>124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125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P85+P97</f>
        <v>0</v>
      </c>
      <c r="Q84" s="97"/>
      <c r="R84" s="186">
        <f>R85+R97</f>
        <v>0</v>
      </c>
      <c r="S84" s="97"/>
      <c r="T84" s="187">
        <f>T85+T97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68</v>
      </c>
      <c r="AU84" s="18" t="s">
        <v>107</v>
      </c>
      <c r="BK84" s="188">
        <f>BK85+BK97</f>
        <v>0</v>
      </c>
    </row>
    <row r="85" s="12" customFormat="1" ht="25.92" customHeight="1">
      <c r="A85" s="12"/>
      <c r="B85" s="189"/>
      <c r="C85" s="190"/>
      <c r="D85" s="191" t="s">
        <v>68</v>
      </c>
      <c r="E85" s="192" t="s">
        <v>126</v>
      </c>
      <c r="F85" s="192" t="s">
        <v>127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0</v>
      </c>
      <c r="S85" s="197"/>
      <c r="T85" s="19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77</v>
      </c>
      <c r="AT85" s="201" t="s">
        <v>68</v>
      </c>
      <c r="AU85" s="201" t="s">
        <v>69</v>
      </c>
      <c r="AY85" s="200" t="s">
        <v>128</v>
      </c>
      <c r="BK85" s="202">
        <f>BK86</f>
        <v>0</v>
      </c>
    </row>
    <row r="86" s="12" customFormat="1" ht="22.8" customHeight="1">
      <c r="A86" s="12"/>
      <c r="B86" s="189"/>
      <c r="C86" s="190"/>
      <c r="D86" s="191" t="s">
        <v>68</v>
      </c>
      <c r="E86" s="203" t="s">
        <v>129</v>
      </c>
      <c r="F86" s="203" t="s">
        <v>130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SUM(P87:P96)</f>
        <v>0</v>
      </c>
      <c r="Q86" s="197"/>
      <c r="R86" s="198">
        <f>SUM(R87:R96)</f>
        <v>0</v>
      </c>
      <c r="S86" s="197"/>
      <c r="T86" s="199">
        <f>SUM(T87:T96)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77</v>
      </c>
      <c r="AT86" s="201" t="s">
        <v>68</v>
      </c>
      <c r="AU86" s="201" t="s">
        <v>77</v>
      </c>
      <c r="AY86" s="200" t="s">
        <v>128</v>
      </c>
      <c r="BK86" s="202">
        <f>SUM(BK87:BK96)</f>
        <v>0</v>
      </c>
    </row>
    <row r="87" s="2" customFormat="1" ht="16.5" customHeight="1">
      <c r="A87" s="39"/>
      <c r="B87" s="40"/>
      <c r="C87" s="205" t="s">
        <v>77</v>
      </c>
      <c r="D87" s="205" t="s">
        <v>131</v>
      </c>
      <c r="E87" s="206" t="s">
        <v>132</v>
      </c>
      <c r="F87" s="207" t="s">
        <v>133</v>
      </c>
      <c r="G87" s="208" t="s">
        <v>134</v>
      </c>
      <c r="H87" s="209">
        <v>111.5</v>
      </c>
      <c r="I87" s="210"/>
      <c r="J87" s="211">
        <f>ROUND(I87*H87,2)</f>
        <v>0</v>
      </c>
      <c r="K87" s="207" t="s">
        <v>135</v>
      </c>
      <c r="L87" s="45"/>
      <c r="M87" s="212" t="s">
        <v>19</v>
      </c>
      <c r="N87" s="213" t="s">
        <v>40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136</v>
      </c>
      <c r="AT87" s="216" t="s">
        <v>131</v>
      </c>
      <c r="AU87" s="216" t="s">
        <v>79</v>
      </c>
      <c r="AY87" s="18" t="s">
        <v>128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77</v>
      </c>
      <c r="BK87" s="217">
        <f>ROUND(I87*H87,2)</f>
        <v>0</v>
      </c>
      <c r="BL87" s="18" t="s">
        <v>136</v>
      </c>
      <c r="BM87" s="216" t="s">
        <v>137</v>
      </c>
    </row>
    <row r="88" s="2" customFormat="1">
      <c r="A88" s="39"/>
      <c r="B88" s="40"/>
      <c r="C88" s="41"/>
      <c r="D88" s="218" t="s">
        <v>138</v>
      </c>
      <c r="E88" s="41"/>
      <c r="F88" s="219" t="s">
        <v>139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138</v>
      </c>
      <c r="AU88" s="18" t="s">
        <v>79</v>
      </c>
    </row>
    <row r="89" s="2" customFormat="1">
      <c r="A89" s="39"/>
      <c r="B89" s="40"/>
      <c r="C89" s="41"/>
      <c r="D89" s="223" t="s">
        <v>140</v>
      </c>
      <c r="E89" s="41"/>
      <c r="F89" s="224" t="s">
        <v>141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140</v>
      </c>
      <c r="AU89" s="18" t="s">
        <v>79</v>
      </c>
    </row>
    <row r="90" s="13" customFormat="1">
      <c r="A90" s="13"/>
      <c r="B90" s="225"/>
      <c r="C90" s="226"/>
      <c r="D90" s="218" t="s">
        <v>142</v>
      </c>
      <c r="E90" s="227" t="s">
        <v>19</v>
      </c>
      <c r="F90" s="228" t="s">
        <v>143</v>
      </c>
      <c r="G90" s="226"/>
      <c r="H90" s="229">
        <v>10.5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142</v>
      </c>
      <c r="AU90" s="235" t="s">
        <v>79</v>
      </c>
      <c r="AV90" s="13" t="s">
        <v>79</v>
      </c>
      <c r="AW90" s="13" t="s">
        <v>31</v>
      </c>
      <c r="AX90" s="13" t="s">
        <v>69</v>
      </c>
      <c r="AY90" s="235" t="s">
        <v>128</v>
      </c>
    </row>
    <row r="91" s="13" customFormat="1">
      <c r="A91" s="13"/>
      <c r="B91" s="225"/>
      <c r="C91" s="226"/>
      <c r="D91" s="218" t="s">
        <v>142</v>
      </c>
      <c r="E91" s="227" t="s">
        <v>19</v>
      </c>
      <c r="F91" s="228" t="s">
        <v>144</v>
      </c>
      <c r="G91" s="226"/>
      <c r="H91" s="229">
        <v>17.5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142</v>
      </c>
      <c r="AU91" s="235" t="s">
        <v>79</v>
      </c>
      <c r="AV91" s="13" t="s">
        <v>79</v>
      </c>
      <c r="AW91" s="13" t="s">
        <v>31</v>
      </c>
      <c r="AX91" s="13" t="s">
        <v>69</v>
      </c>
      <c r="AY91" s="235" t="s">
        <v>128</v>
      </c>
    </row>
    <row r="92" s="13" customFormat="1">
      <c r="A92" s="13"/>
      <c r="B92" s="225"/>
      <c r="C92" s="226"/>
      <c r="D92" s="218" t="s">
        <v>142</v>
      </c>
      <c r="E92" s="227" t="s">
        <v>19</v>
      </c>
      <c r="F92" s="228" t="s">
        <v>145</v>
      </c>
      <c r="G92" s="226"/>
      <c r="H92" s="229">
        <v>17.5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142</v>
      </c>
      <c r="AU92" s="235" t="s">
        <v>79</v>
      </c>
      <c r="AV92" s="13" t="s">
        <v>79</v>
      </c>
      <c r="AW92" s="13" t="s">
        <v>31</v>
      </c>
      <c r="AX92" s="13" t="s">
        <v>69</v>
      </c>
      <c r="AY92" s="235" t="s">
        <v>128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146</v>
      </c>
      <c r="G93" s="226"/>
      <c r="H93" s="229">
        <v>24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79</v>
      </c>
      <c r="AV93" s="13" t="s">
        <v>79</v>
      </c>
      <c r="AW93" s="13" t="s">
        <v>31</v>
      </c>
      <c r="AX93" s="13" t="s">
        <v>69</v>
      </c>
      <c r="AY93" s="235" t="s">
        <v>128</v>
      </c>
    </row>
    <row r="94" s="13" customFormat="1">
      <c r="A94" s="13"/>
      <c r="B94" s="225"/>
      <c r="C94" s="226"/>
      <c r="D94" s="218" t="s">
        <v>142</v>
      </c>
      <c r="E94" s="227" t="s">
        <v>19</v>
      </c>
      <c r="F94" s="228" t="s">
        <v>147</v>
      </c>
      <c r="G94" s="226"/>
      <c r="H94" s="229">
        <v>22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142</v>
      </c>
      <c r="AU94" s="235" t="s">
        <v>79</v>
      </c>
      <c r="AV94" s="13" t="s">
        <v>79</v>
      </c>
      <c r="AW94" s="13" t="s">
        <v>31</v>
      </c>
      <c r="AX94" s="13" t="s">
        <v>69</v>
      </c>
      <c r="AY94" s="235" t="s">
        <v>128</v>
      </c>
    </row>
    <row r="95" s="13" customFormat="1">
      <c r="A95" s="13"/>
      <c r="B95" s="225"/>
      <c r="C95" s="226"/>
      <c r="D95" s="218" t="s">
        <v>142</v>
      </c>
      <c r="E95" s="227" t="s">
        <v>19</v>
      </c>
      <c r="F95" s="228" t="s">
        <v>148</v>
      </c>
      <c r="G95" s="226"/>
      <c r="H95" s="229">
        <v>20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142</v>
      </c>
      <c r="AU95" s="235" t="s">
        <v>79</v>
      </c>
      <c r="AV95" s="13" t="s">
        <v>79</v>
      </c>
      <c r="AW95" s="13" t="s">
        <v>31</v>
      </c>
      <c r="AX95" s="13" t="s">
        <v>69</v>
      </c>
      <c r="AY95" s="235" t="s">
        <v>128</v>
      </c>
    </row>
    <row r="96" s="14" customFormat="1">
      <c r="A96" s="14"/>
      <c r="B96" s="236"/>
      <c r="C96" s="237"/>
      <c r="D96" s="218" t="s">
        <v>142</v>
      </c>
      <c r="E96" s="238" t="s">
        <v>19</v>
      </c>
      <c r="F96" s="239" t="s">
        <v>149</v>
      </c>
      <c r="G96" s="237"/>
      <c r="H96" s="240">
        <v>111.5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142</v>
      </c>
      <c r="AU96" s="246" t="s">
        <v>79</v>
      </c>
      <c r="AV96" s="14" t="s">
        <v>136</v>
      </c>
      <c r="AW96" s="14" t="s">
        <v>31</v>
      </c>
      <c r="AX96" s="14" t="s">
        <v>77</v>
      </c>
      <c r="AY96" s="246" t="s">
        <v>128</v>
      </c>
    </row>
    <row r="97" s="12" customFormat="1" ht="25.92" customHeight="1">
      <c r="A97" s="12"/>
      <c r="B97" s="189"/>
      <c r="C97" s="190"/>
      <c r="D97" s="191" t="s">
        <v>68</v>
      </c>
      <c r="E97" s="192" t="s">
        <v>75</v>
      </c>
      <c r="F97" s="192" t="s">
        <v>150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P98+P103</f>
        <v>0</v>
      </c>
      <c r="Q97" s="197"/>
      <c r="R97" s="198">
        <f>R98+R103</f>
        <v>0</v>
      </c>
      <c r="S97" s="197"/>
      <c r="T97" s="199">
        <f>T98+T103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151</v>
      </c>
      <c r="AT97" s="201" t="s">
        <v>68</v>
      </c>
      <c r="AU97" s="201" t="s">
        <v>69</v>
      </c>
      <c r="AY97" s="200" t="s">
        <v>128</v>
      </c>
      <c r="BK97" s="202">
        <f>BK98+BK103</f>
        <v>0</v>
      </c>
    </row>
    <row r="98" s="12" customFormat="1" ht="22.8" customHeight="1">
      <c r="A98" s="12"/>
      <c r="B98" s="189"/>
      <c r="C98" s="190"/>
      <c r="D98" s="191" t="s">
        <v>68</v>
      </c>
      <c r="E98" s="203" t="s">
        <v>152</v>
      </c>
      <c r="F98" s="203" t="s">
        <v>153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SUM(P99:P102)</f>
        <v>0</v>
      </c>
      <c r="Q98" s="197"/>
      <c r="R98" s="198">
        <f>SUM(R99:R102)</f>
        <v>0</v>
      </c>
      <c r="S98" s="197"/>
      <c r="T98" s="199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151</v>
      </c>
      <c r="AT98" s="201" t="s">
        <v>68</v>
      </c>
      <c r="AU98" s="201" t="s">
        <v>77</v>
      </c>
      <c r="AY98" s="200" t="s">
        <v>128</v>
      </c>
      <c r="BK98" s="202">
        <f>SUM(BK99:BK102)</f>
        <v>0</v>
      </c>
    </row>
    <row r="99" s="2" customFormat="1" ht="24.15" customHeight="1">
      <c r="A99" s="39"/>
      <c r="B99" s="40"/>
      <c r="C99" s="205" t="s">
        <v>79</v>
      </c>
      <c r="D99" s="205" t="s">
        <v>131</v>
      </c>
      <c r="E99" s="206" t="s">
        <v>154</v>
      </c>
      <c r="F99" s="207" t="s">
        <v>155</v>
      </c>
      <c r="G99" s="208" t="s">
        <v>156</v>
      </c>
      <c r="H99" s="209">
        <v>252</v>
      </c>
      <c r="I99" s="210"/>
      <c r="J99" s="211">
        <f>ROUND(I99*H99,2)</f>
        <v>0</v>
      </c>
      <c r="K99" s="207" t="s">
        <v>135</v>
      </c>
      <c r="L99" s="45"/>
      <c r="M99" s="212" t="s">
        <v>19</v>
      </c>
      <c r="N99" s="213" t="s">
        <v>40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157</v>
      </c>
      <c r="AT99" s="216" t="s">
        <v>131</v>
      </c>
      <c r="AU99" s="216" t="s">
        <v>79</v>
      </c>
      <c r="AY99" s="18" t="s">
        <v>128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157</v>
      </c>
      <c r="BM99" s="216" t="s">
        <v>158</v>
      </c>
    </row>
    <row r="100" s="2" customFormat="1">
      <c r="A100" s="39"/>
      <c r="B100" s="40"/>
      <c r="C100" s="41"/>
      <c r="D100" s="218" t="s">
        <v>138</v>
      </c>
      <c r="E100" s="41"/>
      <c r="F100" s="219" t="s">
        <v>159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138</v>
      </c>
      <c r="AU100" s="18" t="s">
        <v>79</v>
      </c>
    </row>
    <row r="101" s="2" customFormat="1">
      <c r="A101" s="39"/>
      <c r="B101" s="40"/>
      <c r="C101" s="41"/>
      <c r="D101" s="223" t="s">
        <v>140</v>
      </c>
      <c r="E101" s="41"/>
      <c r="F101" s="224" t="s">
        <v>160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79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161</v>
      </c>
      <c r="G102" s="226"/>
      <c r="H102" s="229">
        <v>252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79</v>
      </c>
      <c r="AV102" s="13" t="s">
        <v>79</v>
      </c>
      <c r="AW102" s="13" t="s">
        <v>31</v>
      </c>
      <c r="AX102" s="13" t="s">
        <v>77</v>
      </c>
      <c r="AY102" s="235" t="s">
        <v>128</v>
      </c>
    </row>
    <row r="103" s="12" customFormat="1" ht="22.8" customHeight="1">
      <c r="A103" s="12"/>
      <c r="B103" s="189"/>
      <c r="C103" s="190"/>
      <c r="D103" s="191" t="s">
        <v>68</v>
      </c>
      <c r="E103" s="203" t="s">
        <v>162</v>
      </c>
      <c r="F103" s="203" t="s">
        <v>163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SUM(P104:P107)</f>
        <v>0</v>
      </c>
      <c r="Q103" s="197"/>
      <c r="R103" s="198">
        <f>SUM(R104:R107)</f>
        <v>0</v>
      </c>
      <c r="S103" s="197"/>
      <c r="T103" s="199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151</v>
      </c>
      <c r="AT103" s="201" t="s">
        <v>68</v>
      </c>
      <c r="AU103" s="201" t="s">
        <v>77</v>
      </c>
      <c r="AY103" s="200" t="s">
        <v>128</v>
      </c>
      <c r="BK103" s="202">
        <f>SUM(BK104:BK107)</f>
        <v>0</v>
      </c>
    </row>
    <row r="104" s="2" customFormat="1" ht="16.5" customHeight="1">
      <c r="A104" s="39"/>
      <c r="B104" s="40"/>
      <c r="C104" s="205" t="s">
        <v>164</v>
      </c>
      <c r="D104" s="205" t="s">
        <v>131</v>
      </c>
      <c r="E104" s="206" t="s">
        <v>165</v>
      </c>
      <c r="F104" s="207" t="s">
        <v>166</v>
      </c>
      <c r="G104" s="208" t="s">
        <v>167</v>
      </c>
      <c r="H104" s="209">
        <v>7</v>
      </c>
      <c r="I104" s="210"/>
      <c r="J104" s="211">
        <f>ROUND(I104*H104,2)</f>
        <v>0</v>
      </c>
      <c r="K104" s="207" t="s">
        <v>135</v>
      </c>
      <c r="L104" s="45"/>
      <c r="M104" s="212" t="s">
        <v>19</v>
      </c>
      <c r="N104" s="213" t="s">
        <v>40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157</v>
      </c>
      <c r="AT104" s="216" t="s">
        <v>131</v>
      </c>
      <c r="AU104" s="216" t="s">
        <v>79</v>
      </c>
      <c r="AY104" s="18" t="s">
        <v>128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157</v>
      </c>
      <c r="BM104" s="216" t="s">
        <v>168</v>
      </c>
    </row>
    <row r="105" s="2" customFormat="1">
      <c r="A105" s="39"/>
      <c r="B105" s="40"/>
      <c r="C105" s="41"/>
      <c r="D105" s="218" t="s">
        <v>138</v>
      </c>
      <c r="E105" s="41"/>
      <c r="F105" s="219" t="s">
        <v>166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138</v>
      </c>
      <c r="AU105" s="18" t="s">
        <v>79</v>
      </c>
    </row>
    <row r="106" s="2" customFormat="1">
      <c r="A106" s="39"/>
      <c r="B106" s="40"/>
      <c r="C106" s="41"/>
      <c r="D106" s="223" t="s">
        <v>140</v>
      </c>
      <c r="E106" s="41"/>
      <c r="F106" s="224" t="s">
        <v>169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79</v>
      </c>
    </row>
    <row r="107" s="13" customFormat="1">
      <c r="A107" s="13"/>
      <c r="B107" s="225"/>
      <c r="C107" s="226"/>
      <c r="D107" s="218" t="s">
        <v>142</v>
      </c>
      <c r="E107" s="227" t="s">
        <v>19</v>
      </c>
      <c r="F107" s="228" t="s">
        <v>170</v>
      </c>
      <c r="G107" s="226"/>
      <c r="H107" s="229">
        <v>7</v>
      </c>
      <c r="I107" s="230"/>
      <c r="J107" s="226"/>
      <c r="K107" s="226"/>
      <c r="L107" s="231"/>
      <c r="M107" s="247"/>
      <c r="N107" s="248"/>
      <c r="O107" s="248"/>
      <c r="P107" s="248"/>
      <c r="Q107" s="248"/>
      <c r="R107" s="248"/>
      <c r="S107" s="248"/>
      <c r="T107" s="24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142</v>
      </c>
      <c r="AU107" s="235" t="s">
        <v>79</v>
      </c>
      <c r="AV107" s="13" t="s">
        <v>79</v>
      </c>
      <c r="AW107" s="13" t="s">
        <v>31</v>
      </c>
      <c r="AX107" s="13" t="s">
        <v>77</v>
      </c>
      <c r="AY107" s="235" t="s">
        <v>128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jKcFumC5sOJ2/plSBkNfTn32muT+wDLbyBW5hg4ZuoT0hkSSpHFDyy2zBipUuCR3m+fg6mZamVfWLE7ohoPasg==" hashValue="QZHuu9h654BqCIX7WXXPTddZp8hhI1/42iJOcM9+zPGj81u7jcJ7yzb4IDtdHkjbWgMlI45mMII3Ha8Neb84Dw==" algorithmName="SHA-512" password="CC35"/>
  <autoFilter ref="C83:K10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2_01/945421110"/>
    <hyperlink ref="F101" r:id="rId2" display="https://podminky.urs.cz/item/CS_URS_2022_01/043194000"/>
    <hyperlink ref="F106" r:id="rId3" display="https://podminky.urs.cz/item/CS_URS_2022_01/07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výměna kotlu TP emisní třída 4/8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ROUND((SUM(BE93:BE264)),  2)</f>
        <v>0</v>
      </c>
      <c r="G33" s="39"/>
      <c r="H33" s="39"/>
      <c r="I33" s="149">
        <v>0.20999999999999999</v>
      </c>
      <c r="J33" s="148">
        <f>ROUND(((SUM(BE93:BE264))*I33),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ROUND((SUM(BF93:BF264)),  2)</f>
        <v>0</v>
      </c>
      <c r="G34" s="39"/>
      <c r="H34" s="39"/>
      <c r="I34" s="149">
        <v>0.14999999999999999</v>
      </c>
      <c r="J34" s="148">
        <f>ROUND(((SUM(BF93:BF264))*I34),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ROUND((SUM(BG93:BG264)),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ROUND((SUM(BH93:BH264)),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ROUND((SUM(BI93:BI264)),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výměna kotlu TP emisní třída 4/8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Batelov VB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172</v>
      </c>
      <c r="E61" s="175"/>
      <c r="F61" s="175"/>
      <c r="G61" s="175"/>
      <c r="H61" s="175"/>
      <c r="I61" s="175"/>
      <c r="J61" s="176">
        <f>J95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173</v>
      </c>
      <c r="E62" s="175"/>
      <c r="F62" s="175"/>
      <c r="G62" s="175"/>
      <c r="H62" s="175"/>
      <c r="I62" s="175"/>
      <c r="J62" s="176">
        <f>J103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109</v>
      </c>
      <c r="E63" s="175"/>
      <c r="F63" s="175"/>
      <c r="G63" s="175"/>
      <c r="H63" s="175"/>
      <c r="I63" s="175"/>
      <c r="J63" s="176">
        <f>J111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174</v>
      </c>
      <c r="E64" s="175"/>
      <c r="F64" s="175"/>
      <c r="G64" s="175"/>
      <c r="H64" s="175"/>
      <c r="I64" s="175"/>
      <c r="J64" s="176">
        <f>J123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175</v>
      </c>
      <c r="E65" s="175"/>
      <c r="F65" s="175"/>
      <c r="G65" s="175"/>
      <c r="H65" s="175"/>
      <c r="I65" s="175"/>
      <c r="J65" s="176">
        <f>J135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176</v>
      </c>
      <c r="E66" s="169"/>
      <c r="F66" s="169"/>
      <c r="G66" s="169"/>
      <c r="H66" s="169"/>
      <c r="I66" s="169"/>
      <c r="J66" s="170">
        <f>J138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177</v>
      </c>
      <c r="E67" s="175"/>
      <c r="F67" s="175"/>
      <c r="G67" s="175"/>
      <c r="H67" s="175"/>
      <c r="I67" s="175"/>
      <c r="J67" s="176">
        <f>J139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178</v>
      </c>
      <c r="E68" s="175"/>
      <c r="F68" s="175"/>
      <c r="G68" s="175"/>
      <c r="H68" s="175"/>
      <c r="I68" s="175"/>
      <c r="J68" s="176">
        <f>J163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179</v>
      </c>
      <c r="E69" s="175"/>
      <c r="F69" s="175"/>
      <c r="G69" s="175"/>
      <c r="H69" s="175"/>
      <c r="I69" s="175"/>
      <c r="J69" s="176">
        <f>J180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180</v>
      </c>
      <c r="E70" s="175"/>
      <c r="F70" s="175"/>
      <c r="G70" s="175"/>
      <c r="H70" s="175"/>
      <c r="I70" s="175"/>
      <c r="J70" s="176">
        <f>J203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181</v>
      </c>
      <c r="E71" s="175"/>
      <c r="F71" s="175"/>
      <c r="G71" s="175"/>
      <c r="H71" s="175"/>
      <c r="I71" s="175"/>
      <c r="J71" s="176">
        <f>J217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182</v>
      </c>
      <c r="E72" s="175"/>
      <c r="F72" s="175"/>
      <c r="G72" s="175"/>
      <c r="H72" s="175"/>
      <c r="I72" s="175"/>
      <c r="J72" s="176">
        <f>J227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6"/>
      <c r="C73" s="167"/>
      <c r="D73" s="168" t="s">
        <v>183</v>
      </c>
      <c r="E73" s="169"/>
      <c r="F73" s="169"/>
      <c r="G73" s="169"/>
      <c r="H73" s="169"/>
      <c r="I73" s="169"/>
      <c r="J73" s="170">
        <f>J237</f>
        <v>0</v>
      </c>
      <c r="K73" s="167"/>
      <c r="L73" s="17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113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1" t="str">
        <f>E7</f>
        <v>výměna kotlu TP emisní třída 4/8</v>
      </c>
      <c r="F83" s="33"/>
      <c r="G83" s="33"/>
      <c r="H83" s="33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102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01 - Batelov VB</v>
      </c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 xml:space="preserve"> </v>
      </c>
      <c r="G87" s="41"/>
      <c r="H87" s="41"/>
      <c r="I87" s="33" t="s">
        <v>23</v>
      </c>
      <c r="J87" s="73" t="str">
        <f>IF(J12="","",J12)</f>
        <v>2. 2. 2022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 xml:space="preserve"> </v>
      </c>
      <c r="G89" s="41"/>
      <c r="H89" s="41"/>
      <c r="I89" s="33" t="s">
        <v>30</v>
      </c>
      <c r="J89" s="37" t="str">
        <f>E21</f>
        <v xml:space="preserve"> 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IF(E18="","",E18)</f>
        <v>Vyplň údaj</v>
      </c>
      <c r="G90" s="41"/>
      <c r="H90" s="41"/>
      <c r="I90" s="33" t="s">
        <v>32</v>
      </c>
      <c r="J90" s="37" t="str">
        <f>E24</f>
        <v xml:space="preserve"> 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8"/>
      <c r="B92" s="179"/>
      <c r="C92" s="180" t="s">
        <v>114</v>
      </c>
      <c r="D92" s="181" t="s">
        <v>54</v>
      </c>
      <c r="E92" s="181" t="s">
        <v>50</v>
      </c>
      <c r="F92" s="181" t="s">
        <v>51</v>
      </c>
      <c r="G92" s="181" t="s">
        <v>115</v>
      </c>
      <c r="H92" s="181" t="s">
        <v>116</v>
      </c>
      <c r="I92" s="181" t="s">
        <v>117</v>
      </c>
      <c r="J92" s="181" t="s">
        <v>106</v>
      </c>
      <c r="K92" s="182" t="s">
        <v>118</v>
      </c>
      <c r="L92" s="183"/>
      <c r="M92" s="93" t="s">
        <v>19</v>
      </c>
      <c r="N92" s="94" t="s">
        <v>39</v>
      </c>
      <c r="O92" s="94" t="s">
        <v>119</v>
      </c>
      <c r="P92" s="94" t="s">
        <v>120</v>
      </c>
      <c r="Q92" s="94" t="s">
        <v>121</v>
      </c>
      <c r="R92" s="94" t="s">
        <v>122</v>
      </c>
      <c r="S92" s="94" t="s">
        <v>123</v>
      </c>
      <c r="T92" s="95" t="s">
        <v>124</v>
      </c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</row>
    <row r="93" s="2" customFormat="1" ht="22.8" customHeight="1">
      <c r="A93" s="39"/>
      <c r="B93" s="40"/>
      <c r="C93" s="100" t="s">
        <v>125</v>
      </c>
      <c r="D93" s="41"/>
      <c r="E93" s="41"/>
      <c r="F93" s="41"/>
      <c r="G93" s="41"/>
      <c r="H93" s="41"/>
      <c r="I93" s="41"/>
      <c r="J93" s="184">
        <f>BK93</f>
        <v>0</v>
      </c>
      <c r="K93" s="41"/>
      <c r="L93" s="45"/>
      <c r="M93" s="96"/>
      <c r="N93" s="185"/>
      <c r="O93" s="97"/>
      <c r="P93" s="186">
        <f>P94+P138+P237</f>
        <v>0</v>
      </c>
      <c r="Q93" s="97"/>
      <c r="R93" s="186">
        <f>R94+R138+R237</f>
        <v>1.2382696356</v>
      </c>
      <c r="S93" s="97"/>
      <c r="T93" s="187">
        <f>T94+T138+T237</f>
        <v>1.2921100000000001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68</v>
      </c>
      <c r="AU93" s="18" t="s">
        <v>107</v>
      </c>
      <c r="BK93" s="188">
        <f>BK94+BK138+BK237</f>
        <v>0</v>
      </c>
    </row>
    <row r="94" s="12" customFormat="1" ht="25.92" customHeight="1">
      <c r="A94" s="12"/>
      <c r="B94" s="189"/>
      <c r="C94" s="190"/>
      <c r="D94" s="191" t="s">
        <v>68</v>
      </c>
      <c r="E94" s="192" t="s">
        <v>126</v>
      </c>
      <c r="F94" s="192" t="s">
        <v>127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P95+P103+P111+P123+P135</f>
        <v>0</v>
      </c>
      <c r="Q94" s="197"/>
      <c r="R94" s="198">
        <f>R95+R103+R111+R123+R135</f>
        <v>0.86369160000000011</v>
      </c>
      <c r="S94" s="197"/>
      <c r="T94" s="199">
        <f>T95+T103+T111+T123+T135</f>
        <v>0.52940000000000009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77</v>
      </c>
      <c r="AT94" s="201" t="s">
        <v>68</v>
      </c>
      <c r="AU94" s="201" t="s">
        <v>69</v>
      </c>
      <c r="AY94" s="200" t="s">
        <v>128</v>
      </c>
      <c r="BK94" s="202">
        <f>BK95+BK103+BK111+BK123+BK135</f>
        <v>0</v>
      </c>
    </row>
    <row r="95" s="12" customFormat="1" ht="22.8" customHeight="1">
      <c r="A95" s="12"/>
      <c r="B95" s="189"/>
      <c r="C95" s="190"/>
      <c r="D95" s="191" t="s">
        <v>68</v>
      </c>
      <c r="E95" s="203" t="s">
        <v>79</v>
      </c>
      <c r="F95" s="203" t="s">
        <v>184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SUM(P96:P102)</f>
        <v>0</v>
      </c>
      <c r="Q95" s="197"/>
      <c r="R95" s="198">
        <f>SUM(R96:R102)</f>
        <v>0.0023712</v>
      </c>
      <c r="S95" s="197"/>
      <c r="T95" s="199">
        <f>SUM(T96:T102)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77</v>
      </c>
      <c r="AT95" s="201" t="s">
        <v>68</v>
      </c>
      <c r="AU95" s="201" t="s">
        <v>77</v>
      </c>
      <c r="AY95" s="200" t="s">
        <v>128</v>
      </c>
      <c r="BK95" s="202">
        <f>SUM(BK96:BK102)</f>
        <v>0</v>
      </c>
    </row>
    <row r="96" s="2" customFormat="1" ht="16.5" customHeight="1">
      <c r="A96" s="39"/>
      <c r="B96" s="40"/>
      <c r="C96" s="205" t="s">
        <v>77</v>
      </c>
      <c r="D96" s="205" t="s">
        <v>131</v>
      </c>
      <c r="E96" s="206" t="s">
        <v>185</v>
      </c>
      <c r="F96" s="207" t="s">
        <v>186</v>
      </c>
      <c r="G96" s="208" t="s">
        <v>187</v>
      </c>
      <c r="H96" s="209">
        <v>0.95999999999999996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0.00247</v>
      </c>
      <c r="R96" s="214">
        <f>Q96*H96</f>
        <v>0.0023712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131</v>
      </c>
      <c r="AU96" s="216" t="s">
        <v>79</v>
      </c>
      <c r="AY96" s="18" t="s">
        <v>128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136</v>
      </c>
      <c r="BM96" s="216" t="s">
        <v>188</v>
      </c>
    </row>
    <row r="97" s="2" customFormat="1">
      <c r="A97" s="39"/>
      <c r="B97" s="40"/>
      <c r="C97" s="41"/>
      <c r="D97" s="218" t="s">
        <v>138</v>
      </c>
      <c r="E97" s="41"/>
      <c r="F97" s="219" t="s">
        <v>189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79</v>
      </c>
    </row>
    <row r="98" s="2" customFormat="1">
      <c r="A98" s="39"/>
      <c r="B98" s="40"/>
      <c r="C98" s="41"/>
      <c r="D98" s="223" t="s">
        <v>140</v>
      </c>
      <c r="E98" s="41"/>
      <c r="F98" s="224" t="s">
        <v>190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79</v>
      </c>
    </row>
    <row r="99" s="13" customFormat="1">
      <c r="A99" s="13"/>
      <c r="B99" s="225"/>
      <c r="C99" s="226"/>
      <c r="D99" s="218" t="s">
        <v>142</v>
      </c>
      <c r="E99" s="227" t="s">
        <v>19</v>
      </c>
      <c r="F99" s="228" t="s">
        <v>191</v>
      </c>
      <c r="G99" s="226"/>
      <c r="H99" s="229">
        <v>0.95999999999999996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142</v>
      </c>
      <c r="AU99" s="235" t="s">
        <v>79</v>
      </c>
      <c r="AV99" s="13" t="s">
        <v>79</v>
      </c>
      <c r="AW99" s="13" t="s">
        <v>31</v>
      </c>
      <c r="AX99" s="13" t="s">
        <v>77</v>
      </c>
      <c r="AY99" s="235" t="s">
        <v>128</v>
      </c>
    </row>
    <row r="100" s="2" customFormat="1" ht="16.5" customHeight="1">
      <c r="A100" s="39"/>
      <c r="B100" s="40"/>
      <c r="C100" s="205" t="s">
        <v>79</v>
      </c>
      <c r="D100" s="205" t="s">
        <v>131</v>
      </c>
      <c r="E100" s="206" t="s">
        <v>192</v>
      </c>
      <c r="F100" s="207" t="s">
        <v>193</v>
      </c>
      <c r="G100" s="208" t="s">
        <v>187</v>
      </c>
      <c r="H100" s="209">
        <v>0.95999999999999996</v>
      </c>
      <c r="I100" s="210"/>
      <c r="J100" s="211">
        <f>ROUND(I100*H100,2)</f>
        <v>0</v>
      </c>
      <c r="K100" s="207" t="s">
        <v>135</v>
      </c>
      <c r="L100" s="45"/>
      <c r="M100" s="212" t="s">
        <v>19</v>
      </c>
      <c r="N100" s="213" t="s">
        <v>40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136</v>
      </c>
      <c r="AT100" s="216" t="s">
        <v>131</v>
      </c>
      <c r="AU100" s="216" t="s">
        <v>79</v>
      </c>
      <c r="AY100" s="18" t="s">
        <v>128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136</v>
      </c>
      <c r="BM100" s="216" t="s">
        <v>194</v>
      </c>
    </row>
    <row r="101" s="2" customFormat="1">
      <c r="A101" s="39"/>
      <c r="B101" s="40"/>
      <c r="C101" s="41"/>
      <c r="D101" s="218" t="s">
        <v>138</v>
      </c>
      <c r="E101" s="41"/>
      <c r="F101" s="219" t="s">
        <v>195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138</v>
      </c>
      <c r="AU101" s="18" t="s">
        <v>79</v>
      </c>
    </row>
    <row r="102" s="2" customFormat="1">
      <c r="A102" s="39"/>
      <c r="B102" s="40"/>
      <c r="C102" s="41"/>
      <c r="D102" s="223" t="s">
        <v>140</v>
      </c>
      <c r="E102" s="41"/>
      <c r="F102" s="224" t="s">
        <v>196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79</v>
      </c>
    </row>
    <row r="103" s="12" customFormat="1" ht="22.8" customHeight="1">
      <c r="A103" s="12"/>
      <c r="B103" s="189"/>
      <c r="C103" s="190"/>
      <c r="D103" s="191" t="s">
        <v>68</v>
      </c>
      <c r="E103" s="203" t="s">
        <v>197</v>
      </c>
      <c r="F103" s="203" t="s">
        <v>198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SUM(P104:P110)</f>
        <v>0</v>
      </c>
      <c r="Q103" s="197"/>
      <c r="R103" s="198">
        <f>SUM(R104:R110)</f>
        <v>0.62127540000000003</v>
      </c>
      <c r="S103" s="197"/>
      <c r="T103" s="199">
        <f>SUM(T104:T110)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77</v>
      </c>
      <c r="AT103" s="201" t="s">
        <v>68</v>
      </c>
      <c r="AU103" s="201" t="s">
        <v>77</v>
      </c>
      <c r="AY103" s="200" t="s">
        <v>128</v>
      </c>
      <c r="BK103" s="202">
        <f>SUM(BK104:BK110)</f>
        <v>0</v>
      </c>
    </row>
    <row r="104" s="2" customFormat="1" ht="21.75" customHeight="1">
      <c r="A104" s="39"/>
      <c r="B104" s="40"/>
      <c r="C104" s="205" t="s">
        <v>164</v>
      </c>
      <c r="D104" s="205" t="s">
        <v>131</v>
      </c>
      <c r="E104" s="206" t="s">
        <v>199</v>
      </c>
      <c r="F104" s="207" t="s">
        <v>200</v>
      </c>
      <c r="G104" s="208" t="s">
        <v>201</v>
      </c>
      <c r="H104" s="209">
        <v>0.27000000000000002</v>
      </c>
      <c r="I104" s="210"/>
      <c r="J104" s="211">
        <f>ROUND(I104*H104,2)</f>
        <v>0</v>
      </c>
      <c r="K104" s="207" t="s">
        <v>135</v>
      </c>
      <c r="L104" s="45"/>
      <c r="M104" s="212" t="s">
        <v>19</v>
      </c>
      <c r="N104" s="213" t="s">
        <v>40</v>
      </c>
      <c r="O104" s="85"/>
      <c r="P104" s="214">
        <f>O104*H104</f>
        <v>0</v>
      </c>
      <c r="Q104" s="214">
        <v>2.3010199999999998</v>
      </c>
      <c r="R104" s="214">
        <f>Q104*H104</f>
        <v>0.62127540000000003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136</v>
      </c>
      <c r="AT104" s="216" t="s">
        <v>131</v>
      </c>
      <c r="AU104" s="216" t="s">
        <v>79</v>
      </c>
      <c r="AY104" s="18" t="s">
        <v>128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136</v>
      </c>
      <c r="BM104" s="216" t="s">
        <v>202</v>
      </c>
    </row>
    <row r="105" s="2" customFormat="1">
      <c r="A105" s="39"/>
      <c r="B105" s="40"/>
      <c r="C105" s="41"/>
      <c r="D105" s="218" t="s">
        <v>138</v>
      </c>
      <c r="E105" s="41"/>
      <c r="F105" s="219" t="s">
        <v>203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138</v>
      </c>
      <c r="AU105" s="18" t="s">
        <v>79</v>
      </c>
    </row>
    <row r="106" s="2" customFormat="1">
      <c r="A106" s="39"/>
      <c r="B106" s="40"/>
      <c r="C106" s="41"/>
      <c r="D106" s="223" t="s">
        <v>140</v>
      </c>
      <c r="E106" s="41"/>
      <c r="F106" s="224" t="s">
        <v>204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79</v>
      </c>
    </row>
    <row r="107" s="13" customFormat="1">
      <c r="A107" s="13"/>
      <c r="B107" s="225"/>
      <c r="C107" s="226"/>
      <c r="D107" s="218" t="s">
        <v>142</v>
      </c>
      <c r="E107" s="227" t="s">
        <v>19</v>
      </c>
      <c r="F107" s="228" t="s">
        <v>205</v>
      </c>
      <c r="G107" s="226"/>
      <c r="H107" s="229">
        <v>0.27000000000000002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142</v>
      </c>
      <c r="AU107" s="235" t="s">
        <v>79</v>
      </c>
      <c r="AV107" s="13" t="s">
        <v>79</v>
      </c>
      <c r="AW107" s="13" t="s">
        <v>31</v>
      </c>
      <c r="AX107" s="13" t="s">
        <v>77</v>
      </c>
      <c r="AY107" s="235" t="s">
        <v>128</v>
      </c>
    </row>
    <row r="108" s="2" customFormat="1" ht="16.5" customHeight="1">
      <c r="A108" s="39"/>
      <c r="B108" s="40"/>
      <c r="C108" s="205" t="s">
        <v>136</v>
      </c>
      <c r="D108" s="205" t="s">
        <v>131</v>
      </c>
      <c r="E108" s="206" t="s">
        <v>206</v>
      </c>
      <c r="F108" s="207" t="s">
        <v>207</v>
      </c>
      <c r="G108" s="208" t="s">
        <v>201</v>
      </c>
      <c r="H108" s="209">
        <v>0.27000000000000002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40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79</v>
      </c>
      <c r="AY108" s="18" t="s">
        <v>128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136</v>
      </c>
      <c r="BM108" s="216" t="s">
        <v>208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209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79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210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79</v>
      </c>
    </row>
    <row r="111" s="12" customFormat="1" ht="22.8" customHeight="1">
      <c r="A111" s="12"/>
      <c r="B111" s="189"/>
      <c r="C111" s="190"/>
      <c r="D111" s="191" t="s">
        <v>68</v>
      </c>
      <c r="E111" s="203" t="s">
        <v>129</v>
      </c>
      <c r="F111" s="203" t="s">
        <v>130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SUM(P112:P122)</f>
        <v>0</v>
      </c>
      <c r="Q111" s="197"/>
      <c r="R111" s="198">
        <f>SUM(R112:R122)</f>
        <v>0.24004500000000001</v>
      </c>
      <c r="S111" s="197"/>
      <c r="T111" s="199">
        <f>SUM(T112:T122)</f>
        <v>0.52940000000000009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77</v>
      </c>
      <c r="AT111" s="201" t="s">
        <v>68</v>
      </c>
      <c r="AU111" s="201" t="s">
        <v>77</v>
      </c>
      <c r="AY111" s="200" t="s">
        <v>128</v>
      </c>
      <c r="BK111" s="202">
        <f>SUM(BK112:BK122)</f>
        <v>0</v>
      </c>
    </row>
    <row r="112" s="2" customFormat="1" ht="21.75" customHeight="1">
      <c r="A112" s="39"/>
      <c r="B112" s="40"/>
      <c r="C112" s="205" t="s">
        <v>151</v>
      </c>
      <c r="D112" s="205" t="s">
        <v>131</v>
      </c>
      <c r="E112" s="206" t="s">
        <v>211</v>
      </c>
      <c r="F112" s="207" t="s">
        <v>212</v>
      </c>
      <c r="G112" s="208" t="s">
        <v>213</v>
      </c>
      <c r="H112" s="209">
        <v>1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40</v>
      </c>
      <c r="O112" s="85"/>
      <c r="P112" s="214">
        <f>O112*H112</f>
        <v>0</v>
      </c>
      <c r="Q112" s="214">
        <v>0.22344</v>
      </c>
      <c r="R112" s="214">
        <f>Q112*H112</f>
        <v>0.22344</v>
      </c>
      <c r="S112" s="214">
        <v>0.17299999999999999</v>
      </c>
      <c r="T112" s="215">
        <f>S112*H112</f>
        <v>0.17299999999999999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131</v>
      </c>
      <c r="AU112" s="216" t="s">
        <v>79</v>
      </c>
      <c r="AY112" s="18" t="s">
        <v>128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77</v>
      </c>
      <c r="BK112" s="217">
        <f>ROUND(I112*H112,2)</f>
        <v>0</v>
      </c>
      <c r="BL112" s="18" t="s">
        <v>136</v>
      </c>
      <c r="BM112" s="216" t="s">
        <v>214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215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79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216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79</v>
      </c>
    </row>
    <row r="115" s="2" customFormat="1" ht="24.15" customHeight="1">
      <c r="A115" s="39"/>
      <c r="B115" s="40"/>
      <c r="C115" s="205" t="s">
        <v>197</v>
      </c>
      <c r="D115" s="205" t="s">
        <v>131</v>
      </c>
      <c r="E115" s="206" t="s">
        <v>217</v>
      </c>
      <c r="F115" s="207" t="s">
        <v>218</v>
      </c>
      <c r="G115" s="208" t="s">
        <v>219</v>
      </c>
      <c r="H115" s="209">
        <v>12.300000000000001</v>
      </c>
      <c r="I115" s="210"/>
      <c r="J115" s="211">
        <f>ROUND(I115*H115,2)</f>
        <v>0</v>
      </c>
      <c r="K115" s="207" t="s">
        <v>135</v>
      </c>
      <c r="L115" s="45"/>
      <c r="M115" s="212" t="s">
        <v>19</v>
      </c>
      <c r="N115" s="213" t="s">
        <v>40</v>
      </c>
      <c r="O115" s="85"/>
      <c r="P115" s="214">
        <f>O115*H115</f>
        <v>0</v>
      </c>
      <c r="Q115" s="214">
        <v>0.0013500000000000001</v>
      </c>
      <c r="R115" s="214">
        <f>Q115*H115</f>
        <v>0.016605000000000002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136</v>
      </c>
      <c r="AT115" s="216" t="s">
        <v>131</v>
      </c>
      <c r="AU115" s="216" t="s">
        <v>79</v>
      </c>
      <c r="AY115" s="18" t="s">
        <v>128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136</v>
      </c>
      <c r="BM115" s="216" t="s">
        <v>220</v>
      </c>
    </row>
    <row r="116" s="2" customFormat="1">
      <c r="A116" s="39"/>
      <c r="B116" s="40"/>
      <c r="C116" s="41"/>
      <c r="D116" s="218" t="s">
        <v>138</v>
      </c>
      <c r="E116" s="41"/>
      <c r="F116" s="219" t="s">
        <v>221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138</v>
      </c>
      <c r="AU116" s="18" t="s">
        <v>79</v>
      </c>
    </row>
    <row r="117" s="2" customFormat="1">
      <c r="A117" s="39"/>
      <c r="B117" s="40"/>
      <c r="C117" s="41"/>
      <c r="D117" s="223" t="s">
        <v>140</v>
      </c>
      <c r="E117" s="41"/>
      <c r="F117" s="224" t="s">
        <v>222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79</v>
      </c>
    </row>
    <row r="118" s="13" customFormat="1">
      <c r="A118" s="13"/>
      <c r="B118" s="225"/>
      <c r="C118" s="226"/>
      <c r="D118" s="218" t="s">
        <v>142</v>
      </c>
      <c r="E118" s="227" t="s">
        <v>19</v>
      </c>
      <c r="F118" s="228" t="s">
        <v>223</v>
      </c>
      <c r="G118" s="226"/>
      <c r="H118" s="229">
        <v>12.300000000000001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79</v>
      </c>
      <c r="AV118" s="13" t="s">
        <v>79</v>
      </c>
      <c r="AW118" s="13" t="s">
        <v>31</v>
      </c>
      <c r="AX118" s="13" t="s">
        <v>77</v>
      </c>
      <c r="AY118" s="235" t="s">
        <v>128</v>
      </c>
    </row>
    <row r="119" s="2" customFormat="1" ht="16.5" customHeight="1">
      <c r="A119" s="39"/>
      <c r="B119" s="40"/>
      <c r="C119" s="205" t="s">
        <v>224</v>
      </c>
      <c r="D119" s="205" t="s">
        <v>131</v>
      </c>
      <c r="E119" s="206" t="s">
        <v>225</v>
      </c>
      <c r="F119" s="207" t="s">
        <v>226</v>
      </c>
      <c r="G119" s="208" t="s">
        <v>201</v>
      </c>
      <c r="H119" s="209">
        <v>0.16200000000000001</v>
      </c>
      <c r="I119" s="210"/>
      <c r="J119" s="211">
        <f>ROUND(I119*H119,2)</f>
        <v>0</v>
      </c>
      <c r="K119" s="207" t="s">
        <v>135</v>
      </c>
      <c r="L119" s="45"/>
      <c r="M119" s="212" t="s">
        <v>19</v>
      </c>
      <c r="N119" s="213" t="s">
        <v>40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2.2000000000000002</v>
      </c>
      <c r="T119" s="215">
        <f>S119*H119</f>
        <v>0.35640000000000005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136</v>
      </c>
      <c r="AT119" s="216" t="s">
        <v>131</v>
      </c>
      <c r="AU119" s="216" t="s">
        <v>79</v>
      </c>
      <c r="AY119" s="18" t="s">
        <v>128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136</v>
      </c>
      <c r="BM119" s="216" t="s">
        <v>227</v>
      </c>
    </row>
    <row r="120" s="2" customFormat="1">
      <c r="A120" s="39"/>
      <c r="B120" s="40"/>
      <c r="C120" s="41"/>
      <c r="D120" s="218" t="s">
        <v>138</v>
      </c>
      <c r="E120" s="41"/>
      <c r="F120" s="219" t="s">
        <v>228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138</v>
      </c>
      <c r="AU120" s="18" t="s">
        <v>79</v>
      </c>
    </row>
    <row r="121" s="2" customFormat="1">
      <c r="A121" s="39"/>
      <c r="B121" s="40"/>
      <c r="C121" s="41"/>
      <c r="D121" s="223" t="s">
        <v>140</v>
      </c>
      <c r="E121" s="41"/>
      <c r="F121" s="224" t="s">
        <v>229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79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230</v>
      </c>
      <c r="G122" s="226"/>
      <c r="H122" s="229">
        <v>0.16200000000000001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79</v>
      </c>
      <c r="AV122" s="13" t="s">
        <v>79</v>
      </c>
      <c r="AW122" s="13" t="s">
        <v>31</v>
      </c>
      <c r="AX122" s="13" t="s">
        <v>77</v>
      </c>
      <c r="AY122" s="235" t="s">
        <v>128</v>
      </c>
    </row>
    <row r="123" s="12" customFormat="1" ht="22.8" customHeight="1">
      <c r="A123" s="12"/>
      <c r="B123" s="189"/>
      <c r="C123" s="190"/>
      <c r="D123" s="191" t="s">
        <v>68</v>
      </c>
      <c r="E123" s="203" t="s">
        <v>231</v>
      </c>
      <c r="F123" s="203" t="s">
        <v>232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SUM(P124:P134)</f>
        <v>0</v>
      </c>
      <c r="Q123" s="197"/>
      <c r="R123" s="198">
        <f>SUM(R124:R134)</f>
        <v>0</v>
      </c>
      <c r="S123" s="197"/>
      <c r="T123" s="199">
        <f>SUM(T124:T134)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77</v>
      </c>
      <c r="AT123" s="201" t="s">
        <v>68</v>
      </c>
      <c r="AU123" s="201" t="s">
        <v>77</v>
      </c>
      <c r="AY123" s="200" t="s">
        <v>128</v>
      </c>
      <c r="BK123" s="202">
        <f>SUM(BK124:BK134)</f>
        <v>0</v>
      </c>
    </row>
    <row r="124" s="2" customFormat="1" ht="16.5" customHeight="1">
      <c r="A124" s="39"/>
      <c r="B124" s="40"/>
      <c r="C124" s="205" t="s">
        <v>233</v>
      </c>
      <c r="D124" s="205" t="s">
        <v>131</v>
      </c>
      <c r="E124" s="206" t="s">
        <v>234</v>
      </c>
      <c r="F124" s="207" t="s">
        <v>235</v>
      </c>
      <c r="G124" s="208" t="s">
        <v>236</v>
      </c>
      <c r="H124" s="209">
        <v>1.292</v>
      </c>
      <c r="I124" s="210"/>
      <c r="J124" s="211">
        <f>ROUND(I124*H124,2)</f>
        <v>0</v>
      </c>
      <c r="K124" s="207" t="s">
        <v>135</v>
      </c>
      <c r="L124" s="45"/>
      <c r="M124" s="212" t="s">
        <v>19</v>
      </c>
      <c r="N124" s="213" t="s">
        <v>40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136</v>
      </c>
      <c r="AT124" s="216" t="s">
        <v>131</v>
      </c>
      <c r="AU124" s="216" t="s">
        <v>79</v>
      </c>
      <c r="AY124" s="18" t="s">
        <v>128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136</v>
      </c>
      <c r="BM124" s="216" t="s">
        <v>237</v>
      </c>
    </row>
    <row r="125" s="2" customFormat="1">
      <c r="A125" s="39"/>
      <c r="B125" s="40"/>
      <c r="C125" s="41"/>
      <c r="D125" s="218" t="s">
        <v>138</v>
      </c>
      <c r="E125" s="41"/>
      <c r="F125" s="219" t="s">
        <v>238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79</v>
      </c>
    </row>
    <row r="126" s="2" customFormat="1">
      <c r="A126" s="39"/>
      <c r="B126" s="40"/>
      <c r="C126" s="41"/>
      <c r="D126" s="223" t="s">
        <v>140</v>
      </c>
      <c r="E126" s="41"/>
      <c r="F126" s="224" t="s">
        <v>239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79</v>
      </c>
    </row>
    <row r="127" s="2" customFormat="1" ht="16.5" customHeight="1">
      <c r="A127" s="39"/>
      <c r="B127" s="40"/>
      <c r="C127" s="205" t="s">
        <v>129</v>
      </c>
      <c r="D127" s="205" t="s">
        <v>131</v>
      </c>
      <c r="E127" s="206" t="s">
        <v>240</v>
      </c>
      <c r="F127" s="207" t="s">
        <v>241</v>
      </c>
      <c r="G127" s="208" t="s">
        <v>236</v>
      </c>
      <c r="H127" s="209">
        <v>1.292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40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136</v>
      </c>
      <c r="AT127" s="216" t="s">
        <v>131</v>
      </c>
      <c r="AU127" s="216" t="s">
        <v>79</v>
      </c>
      <c r="AY127" s="18" t="s">
        <v>128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77</v>
      </c>
      <c r="BK127" s="217">
        <f>ROUND(I127*H127,2)</f>
        <v>0</v>
      </c>
      <c r="BL127" s="18" t="s">
        <v>136</v>
      </c>
      <c r="BM127" s="216" t="s">
        <v>242</v>
      </c>
    </row>
    <row r="128" s="2" customFormat="1">
      <c r="A128" s="39"/>
      <c r="B128" s="40"/>
      <c r="C128" s="41"/>
      <c r="D128" s="218" t="s">
        <v>138</v>
      </c>
      <c r="E128" s="41"/>
      <c r="F128" s="219" t="s">
        <v>243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138</v>
      </c>
      <c r="AU128" s="18" t="s">
        <v>79</v>
      </c>
    </row>
    <row r="129" s="2" customFormat="1" ht="16.5" customHeight="1">
      <c r="A129" s="39"/>
      <c r="B129" s="40"/>
      <c r="C129" s="205" t="s">
        <v>244</v>
      </c>
      <c r="D129" s="205" t="s">
        <v>131</v>
      </c>
      <c r="E129" s="206" t="s">
        <v>245</v>
      </c>
      <c r="F129" s="207" t="s">
        <v>246</v>
      </c>
      <c r="G129" s="208" t="s">
        <v>236</v>
      </c>
      <c r="H129" s="209">
        <v>19.379999999999999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40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136</v>
      </c>
      <c r="AT129" s="216" t="s">
        <v>131</v>
      </c>
      <c r="AU129" s="216" t="s">
        <v>79</v>
      </c>
      <c r="AY129" s="18" t="s">
        <v>128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77</v>
      </c>
      <c r="BK129" s="217">
        <f>ROUND(I129*H129,2)</f>
        <v>0</v>
      </c>
      <c r="BL129" s="18" t="s">
        <v>136</v>
      </c>
      <c r="BM129" s="216" t="s">
        <v>247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248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79</v>
      </c>
    </row>
    <row r="131" s="13" customFormat="1">
      <c r="A131" s="13"/>
      <c r="B131" s="225"/>
      <c r="C131" s="226"/>
      <c r="D131" s="218" t="s">
        <v>142</v>
      </c>
      <c r="E131" s="226"/>
      <c r="F131" s="228" t="s">
        <v>249</v>
      </c>
      <c r="G131" s="226"/>
      <c r="H131" s="229">
        <v>19.379999999999999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142</v>
      </c>
      <c r="AU131" s="235" t="s">
        <v>79</v>
      </c>
      <c r="AV131" s="13" t="s">
        <v>79</v>
      </c>
      <c r="AW131" s="13" t="s">
        <v>4</v>
      </c>
      <c r="AX131" s="13" t="s">
        <v>77</v>
      </c>
      <c r="AY131" s="235" t="s">
        <v>128</v>
      </c>
    </row>
    <row r="132" s="2" customFormat="1" ht="16.5" customHeight="1">
      <c r="A132" s="39"/>
      <c r="B132" s="40"/>
      <c r="C132" s="205" t="s">
        <v>250</v>
      </c>
      <c r="D132" s="205" t="s">
        <v>131</v>
      </c>
      <c r="E132" s="206" t="s">
        <v>251</v>
      </c>
      <c r="F132" s="207" t="s">
        <v>252</v>
      </c>
      <c r="G132" s="208" t="s">
        <v>236</v>
      </c>
      <c r="H132" s="209">
        <v>0.36099999999999999</v>
      </c>
      <c r="I132" s="210"/>
      <c r="J132" s="211">
        <f>ROUND(I132*H132,2)</f>
        <v>0</v>
      </c>
      <c r="K132" s="207" t="s">
        <v>135</v>
      </c>
      <c r="L132" s="45"/>
      <c r="M132" s="212" t="s">
        <v>19</v>
      </c>
      <c r="N132" s="213" t="s">
        <v>40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136</v>
      </c>
      <c r="AT132" s="216" t="s">
        <v>131</v>
      </c>
      <c r="AU132" s="216" t="s">
        <v>79</v>
      </c>
      <c r="AY132" s="18" t="s">
        <v>128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77</v>
      </c>
      <c r="BK132" s="217">
        <f>ROUND(I132*H132,2)</f>
        <v>0</v>
      </c>
      <c r="BL132" s="18" t="s">
        <v>136</v>
      </c>
      <c r="BM132" s="216" t="s">
        <v>253</v>
      </c>
    </row>
    <row r="133" s="2" customFormat="1">
      <c r="A133" s="39"/>
      <c r="B133" s="40"/>
      <c r="C133" s="41"/>
      <c r="D133" s="218" t="s">
        <v>138</v>
      </c>
      <c r="E133" s="41"/>
      <c r="F133" s="219" t="s">
        <v>254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138</v>
      </c>
      <c r="AU133" s="18" t="s">
        <v>79</v>
      </c>
    </row>
    <row r="134" s="2" customFormat="1">
      <c r="A134" s="39"/>
      <c r="B134" s="40"/>
      <c r="C134" s="41"/>
      <c r="D134" s="223" t="s">
        <v>140</v>
      </c>
      <c r="E134" s="41"/>
      <c r="F134" s="224" t="s">
        <v>255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140</v>
      </c>
      <c r="AU134" s="18" t="s">
        <v>79</v>
      </c>
    </row>
    <row r="135" s="12" customFormat="1" ht="22.8" customHeight="1">
      <c r="A135" s="12"/>
      <c r="B135" s="189"/>
      <c r="C135" s="190"/>
      <c r="D135" s="191" t="s">
        <v>68</v>
      </c>
      <c r="E135" s="203" t="s">
        <v>256</v>
      </c>
      <c r="F135" s="203" t="s">
        <v>257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SUM(P136:P137)</f>
        <v>0</v>
      </c>
      <c r="Q135" s="197"/>
      <c r="R135" s="198">
        <f>SUM(R136:R137)</f>
        <v>0</v>
      </c>
      <c r="S135" s="197"/>
      <c r="T135" s="19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77</v>
      </c>
      <c r="AT135" s="201" t="s">
        <v>68</v>
      </c>
      <c r="AU135" s="201" t="s">
        <v>77</v>
      </c>
      <c r="AY135" s="200" t="s">
        <v>128</v>
      </c>
      <c r="BK135" s="202">
        <f>SUM(BK136:BK137)</f>
        <v>0</v>
      </c>
    </row>
    <row r="136" s="2" customFormat="1" ht="16.5" customHeight="1">
      <c r="A136" s="39"/>
      <c r="B136" s="40"/>
      <c r="C136" s="205" t="s">
        <v>258</v>
      </c>
      <c r="D136" s="205" t="s">
        <v>131</v>
      </c>
      <c r="E136" s="206" t="s">
        <v>259</v>
      </c>
      <c r="F136" s="207" t="s">
        <v>260</v>
      </c>
      <c r="G136" s="208" t="s">
        <v>236</v>
      </c>
      <c r="H136" s="209">
        <v>1.238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40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136</v>
      </c>
      <c r="AT136" s="216" t="s">
        <v>131</v>
      </c>
      <c r="AU136" s="216" t="s">
        <v>79</v>
      </c>
      <c r="AY136" s="18" t="s">
        <v>128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77</v>
      </c>
      <c r="BK136" s="217">
        <f>ROUND(I136*H136,2)</f>
        <v>0</v>
      </c>
      <c r="BL136" s="18" t="s">
        <v>136</v>
      </c>
      <c r="BM136" s="216" t="s">
        <v>261</v>
      </c>
    </row>
    <row r="137" s="2" customFormat="1">
      <c r="A137" s="39"/>
      <c r="B137" s="40"/>
      <c r="C137" s="41"/>
      <c r="D137" s="218" t="s">
        <v>138</v>
      </c>
      <c r="E137" s="41"/>
      <c r="F137" s="219" t="s">
        <v>262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138</v>
      </c>
      <c r="AU137" s="18" t="s">
        <v>79</v>
      </c>
    </row>
    <row r="138" s="12" customFormat="1" ht="25.92" customHeight="1">
      <c r="A138" s="12"/>
      <c r="B138" s="189"/>
      <c r="C138" s="190"/>
      <c r="D138" s="191" t="s">
        <v>68</v>
      </c>
      <c r="E138" s="192" t="s">
        <v>263</v>
      </c>
      <c r="F138" s="192" t="s">
        <v>264</v>
      </c>
      <c r="G138" s="190"/>
      <c r="H138" s="190"/>
      <c r="I138" s="193"/>
      <c r="J138" s="194">
        <f>BK138</f>
        <v>0</v>
      </c>
      <c r="K138" s="190"/>
      <c r="L138" s="195"/>
      <c r="M138" s="196"/>
      <c r="N138" s="197"/>
      <c r="O138" s="197"/>
      <c r="P138" s="198">
        <f>P139+P163+P180+P203+P217+P227</f>
        <v>0</v>
      </c>
      <c r="Q138" s="197"/>
      <c r="R138" s="198">
        <f>R139+R163+R180+R203+R217+R227</f>
        <v>0.37438803559999989</v>
      </c>
      <c r="S138" s="197"/>
      <c r="T138" s="199">
        <f>T139+T163+T180+T203+T217+T227</f>
        <v>0.76271000000000011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79</v>
      </c>
      <c r="AT138" s="201" t="s">
        <v>68</v>
      </c>
      <c r="AU138" s="201" t="s">
        <v>69</v>
      </c>
      <c r="AY138" s="200" t="s">
        <v>128</v>
      </c>
      <c r="BK138" s="202">
        <f>BK139+BK163+BK180+BK203+BK217+BK227</f>
        <v>0</v>
      </c>
    </row>
    <row r="139" s="12" customFormat="1" ht="22.8" customHeight="1">
      <c r="A139" s="12"/>
      <c r="B139" s="189"/>
      <c r="C139" s="190"/>
      <c r="D139" s="191" t="s">
        <v>68</v>
      </c>
      <c r="E139" s="203" t="s">
        <v>265</v>
      </c>
      <c r="F139" s="203" t="s">
        <v>266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SUM(P140:P162)</f>
        <v>0</v>
      </c>
      <c r="Q139" s="197"/>
      <c r="R139" s="198">
        <f>SUM(R140:R162)</f>
        <v>0.0071900000000000002</v>
      </c>
      <c r="S139" s="197"/>
      <c r="T139" s="199">
        <f>SUM(T140:T162)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79</v>
      </c>
      <c r="AT139" s="201" t="s">
        <v>68</v>
      </c>
      <c r="AU139" s="201" t="s">
        <v>77</v>
      </c>
      <c r="AY139" s="200" t="s">
        <v>128</v>
      </c>
      <c r="BK139" s="202">
        <f>SUM(BK140:BK162)</f>
        <v>0</v>
      </c>
    </row>
    <row r="140" s="2" customFormat="1" ht="16.5" customHeight="1">
      <c r="A140" s="39"/>
      <c r="B140" s="40"/>
      <c r="C140" s="205" t="s">
        <v>267</v>
      </c>
      <c r="D140" s="205" t="s">
        <v>131</v>
      </c>
      <c r="E140" s="206" t="s">
        <v>268</v>
      </c>
      <c r="F140" s="207" t="s">
        <v>269</v>
      </c>
      <c r="G140" s="208" t="s">
        <v>219</v>
      </c>
      <c r="H140" s="209">
        <v>4</v>
      </c>
      <c r="I140" s="210"/>
      <c r="J140" s="211">
        <f>ROUND(I140*H140,2)</f>
        <v>0</v>
      </c>
      <c r="K140" s="207" t="s">
        <v>135</v>
      </c>
      <c r="L140" s="45"/>
      <c r="M140" s="212" t="s">
        <v>19</v>
      </c>
      <c r="N140" s="213" t="s">
        <v>40</v>
      </c>
      <c r="O140" s="85"/>
      <c r="P140" s="214">
        <f>O140*H140</f>
        <v>0</v>
      </c>
      <c r="Q140" s="214">
        <v>0.00020000000000000001</v>
      </c>
      <c r="R140" s="214">
        <f>Q140*H140</f>
        <v>0.00080000000000000004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270</v>
      </c>
      <c r="AT140" s="216" t="s">
        <v>131</v>
      </c>
      <c r="AU140" s="216" t="s">
        <v>79</v>
      </c>
      <c r="AY140" s="18" t="s">
        <v>128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77</v>
      </c>
      <c r="BK140" s="217">
        <f>ROUND(I140*H140,2)</f>
        <v>0</v>
      </c>
      <c r="BL140" s="18" t="s">
        <v>270</v>
      </c>
      <c r="BM140" s="216" t="s">
        <v>271</v>
      </c>
    </row>
    <row r="141" s="2" customFormat="1">
      <c r="A141" s="39"/>
      <c r="B141" s="40"/>
      <c r="C141" s="41"/>
      <c r="D141" s="218" t="s">
        <v>138</v>
      </c>
      <c r="E141" s="41"/>
      <c r="F141" s="219" t="s">
        <v>272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138</v>
      </c>
      <c r="AU141" s="18" t="s">
        <v>79</v>
      </c>
    </row>
    <row r="142" s="2" customFormat="1">
      <c r="A142" s="39"/>
      <c r="B142" s="40"/>
      <c r="C142" s="41"/>
      <c r="D142" s="223" t="s">
        <v>140</v>
      </c>
      <c r="E142" s="41"/>
      <c r="F142" s="224" t="s">
        <v>273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79</v>
      </c>
    </row>
    <row r="143" s="13" customFormat="1">
      <c r="A143" s="13"/>
      <c r="B143" s="225"/>
      <c r="C143" s="226"/>
      <c r="D143" s="218" t="s">
        <v>142</v>
      </c>
      <c r="E143" s="227" t="s">
        <v>19</v>
      </c>
      <c r="F143" s="228" t="s">
        <v>274</v>
      </c>
      <c r="G143" s="226"/>
      <c r="H143" s="229">
        <v>4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142</v>
      </c>
      <c r="AU143" s="235" t="s">
        <v>79</v>
      </c>
      <c r="AV143" s="13" t="s">
        <v>79</v>
      </c>
      <c r="AW143" s="13" t="s">
        <v>31</v>
      </c>
      <c r="AX143" s="13" t="s">
        <v>77</v>
      </c>
      <c r="AY143" s="235" t="s">
        <v>128</v>
      </c>
    </row>
    <row r="144" s="2" customFormat="1" ht="16.5" customHeight="1">
      <c r="A144" s="39"/>
      <c r="B144" s="40"/>
      <c r="C144" s="205" t="s">
        <v>275</v>
      </c>
      <c r="D144" s="205" t="s">
        <v>131</v>
      </c>
      <c r="E144" s="206" t="s">
        <v>276</v>
      </c>
      <c r="F144" s="207" t="s">
        <v>277</v>
      </c>
      <c r="G144" s="208" t="s">
        <v>219</v>
      </c>
      <c r="H144" s="209">
        <v>4</v>
      </c>
      <c r="I144" s="210"/>
      <c r="J144" s="211">
        <f>ROUND(I144*H144,2)</f>
        <v>0</v>
      </c>
      <c r="K144" s="207" t="s">
        <v>135</v>
      </c>
      <c r="L144" s="45"/>
      <c r="M144" s="212" t="s">
        <v>19</v>
      </c>
      <c r="N144" s="213" t="s">
        <v>40</v>
      </c>
      <c r="O144" s="85"/>
      <c r="P144" s="214">
        <f>O144*H144</f>
        <v>0</v>
      </c>
      <c r="Q144" s="214">
        <v>0.00072999999999999996</v>
      </c>
      <c r="R144" s="214">
        <f>Q144*H144</f>
        <v>0.0029199999999999999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270</v>
      </c>
      <c r="AT144" s="216" t="s">
        <v>131</v>
      </c>
      <c r="AU144" s="216" t="s">
        <v>79</v>
      </c>
      <c r="AY144" s="18" t="s">
        <v>128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270</v>
      </c>
      <c r="BM144" s="216" t="s">
        <v>278</v>
      </c>
    </row>
    <row r="145" s="2" customFormat="1">
      <c r="A145" s="39"/>
      <c r="B145" s="40"/>
      <c r="C145" s="41"/>
      <c r="D145" s="218" t="s">
        <v>138</v>
      </c>
      <c r="E145" s="41"/>
      <c r="F145" s="219" t="s">
        <v>279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138</v>
      </c>
      <c r="AU145" s="18" t="s">
        <v>79</v>
      </c>
    </row>
    <row r="146" s="2" customFormat="1">
      <c r="A146" s="39"/>
      <c r="B146" s="40"/>
      <c r="C146" s="41"/>
      <c r="D146" s="223" t="s">
        <v>140</v>
      </c>
      <c r="E146" s="41"/>
      <c r="F146" s="224" t="s">
        <v>280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140</v>
      </c>
      <c r="AU146" s="18" t="s">
        <v>79</v>
      </c>
    </row>
    <row r="147" s="13" customFormat="1">
      <c r="A147" s="13"/>
      <c r="B147" s="225"/>
      <c r="C147" s="226"/>
      <c r="D147" s="218" t="s">
        <v>142</v>
      </c>
      <c r="E147" s="227" t="s">
        <v>19</v>
      </c>
      <c r="F147" s="228" t="s">
        <v>274</v>
      </c>
      <c r="G147" s="226"/>
      <c r="H147" s="229">
        <v>4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142</v>
      </c>
      <c r="AU147" s="235" t="s">
        <v>79</v>
      </c>
      <c r="AV147" s="13" t="s">
        <v>79</v>
      </c>
      <c r="AW147" s="13" t="s">
        <v>31</v>
      </c>
      <c r="AX147" s="13" t="s">
        <v>77</v>
      </c>
      <c r="AY147" s="235" t="s">
        <v>128</v>
      </c>
    </row>
    <row r="148" s="2" customFormat="1" ht="16.5" customHeight="1">
      <c r="A148" s="39"/>
      <c r="B148" s="40"/>
      <c r="C148" s="205" t="s">
        <v>8</v>
      </c>
      <c r="D148" s="205" t="s">
        <v>131</v>
      </c>
      <c r="E148" s="206" t="s">
        <v>281</v>
      </c>
      <c r="F148" s="207" t="s">
        <v>282</v>
      </c>
      <c r="G148" s="208" t="s">
        <v>219</v>
      </c>
      <c r="H148" s="209">
        <v>2</v>
      </c>
      <c r="I148" s="210"/>
      <c r="J148" s="211">
        <f>ROUND(I148*H148,2)</f>
        <v>0</v>
      </c>
      <c r="K148" s="207" t="s">
        <v>135</v>
      </c>
      <c r="L148" s="45"/>
      <c r="M148" s="212" t="s">
        <v>19</v>
      </c>
      <c r="N148" s="213" t="s">
        <v>40</v>
      </c>
      <c r="O148" s="85"/>
      <c r="P148" s="214">
        <f>O148*H148</f>
        <v>0</v>
      </c>
      <c r="Q148" s="214">
        <v>0.0016199999999999999</v>
      </c>
      <c r="R148" s="214">
        <f>Q148*H148</f>
        <v>0.0032399999999999998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270</v>
      </c>
      <c r="AT148" s="216" t="s">
        <v>131</v>
      </c>
      <c r="AU148" s="216" t="s">
        <v>79</v>
      </c>
      <c r="AY148" s="18" t="s">
        <v>128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77</v>
      </c>
      <c r="BK148" s="217">
        <f>ROUND(I148*H148,2)</f>
        <v>0</v>
      </c>
      <c r="BL148" s="18" t="s">
        <v>270</v>
      </c>
      <c r="BM148" s="216" t="s">
        <v>283</v>
      </c>
    </row>
    <row r="149" s="2" customFormat="1">
      <c r="A149" s="39"/>
      <c r="B149" s="40"/>
      <c r="C149" s="41"/>
      <c r="D149" s="218" t="s">
        <v>138</v>
      </c>
      <c r="E149" s="41"/>
      <c r="F149" s="219" t="s">
        <v>284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138</v>
      </c>
      <c r="AU149" s="18" t="s">
        <v>79</v>
      </c>
    </row>
    <row r="150" s="2" customFormat="1">
      <c r="A150" s="39"/>
      <c r="B150" s="40"/>
      <c r="C150" s="41"/>
      <c r="D150" s="223" t="s">
        <v>140</v>
      </c>
      <c r="E150" s="41"/>
      <c r="F150" s="224" t="s">
        <v>285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79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286</v>
      </c>
      <c r="G151" s="226"/>
      <c r="H151" s="229">
        <v>2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79</v>
      </c>
      <c r="AV151" s="13" t="s">
        <v>79</v>
      </c>
      <c r="AW151" s="13" t="s">
        <v>31</v>
      </c>
      <c r="AX151" s="13" t="s">
        <v>77</v>
      </c>
      <c r="AY151" s="235" t="s">
        <v>128</v>
      </c>
    </row>
    <row r="152" s="2" customFormat="1" ht="16.5" customHeight="1">
      <c r="A152" s="39"/>
      <c r="B152" s="40"/>
      <c r="C152" s="205" t="s">
        <v>270</v>
      </c>
      <c r="D152" s="205" t="s">
        <v>131</v>
      </c>
      <c r="E152" s="206" t="s">
        <v>287</v>
      </c>
      <c r="F152" s="207" t="s">
        <v>288</v>
      </c>
      <c r="G152" s="208" t="s">
        <v>289</v>
      </c>
      <c r="H152" s="209">
        <v>1</v>
      </c>
      <c r="I152" s="210"/>
      <c r="J152" s="211">
        <f>ROUND(I152*H152,2)</f>
        <v>0</v>
      </c>
      <c r="K152" s="207" t="s">
        <v>135</v>
      </c>
      <c r="L152" s="45"/>
      <c r="M152" s="212" t="s">
        <v>19</v>
      </c>
      <c r="N152" s="213" t="s">
        <v>40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270</v>
      </c>
      <c r="AT152" s="216" t="s">
        <v>131</v>
      </c>
      <c r="AU152" s="216" t="s">
        <v>79</v>
      </c>
      <c r="AY152" s="18" t="s">
        <v>128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270</v>
      </c>
      <c r="BM152" s="216" t="s">
        <v>290</v>
      </c>
    </row>
    <row r="153" s="2" customFormat="1">
      <c r="A153" s="39"/>
      <c r="B153" s="40"/>
      <c r="C153" s="41"/>
      <c r="D153" s="218" t="s">
        <v>138</v>
      </c>
      <c r="E153" s="41"/>
      <c r="F153" s="219" t="s">
        <v>291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138</v>
      </c>
      <c r="AU153" s="18" t="s">
        <v>79</v>
      </c>
    </row>
    <row r="154" s="2" customFormat="1">
      <c r="A154" s="39"/>
      <c r="B154" s="40"/>
      <c r="C154" s="41"/>
      <c r="D154" s="223" t="s">
        <v>140</v>
      </c>
      <c r="E154" s="41"/>
      <c r="F154" s="224" t="s">
        <v>292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140</v>
      </c>
      <c r="AU154" s="18" t="s">
        <v>79</v>
      </c>
    </row>
    <row r="155" s="13" customFormat="1">
      <c r="A155" s="13"/>
      <c r="B155" s="225"/>
      <c r="C155" s="226"/>
      <c r="D155" s="218" t="s">
        <v>142</v>
      </c>
      <c r="E155" s="227" t="s">
        <v>19</v>
      </c>
      <c r="F155" s="228" t="s">
        <v>293</v>
      </c>
      <c r="G155" s="226"/>
      <c r="H155" s="229">
        <v>1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142</v>
      </c>
      <c r="AU155" s="235" t="s">
        <v>79</v>
      </c>
      <c r="AV155" s="13" t="s">
        <v>79</v>
      </c>
      <c r="AW155" s="13" t="s">
        <v>31</v>
      </c>
      <c r="AX155" s="13" t="s">
        <v>77</v>
      </c>
      <c r="AY155" s="235" t="s">
        <v>128</v>
      </c>
    </row>
    <row r="156" s="2" customFormat="1" ht="16.5" customHeight="1">
      <c r="A156" s="39"/>
      <c r="B156" s="40"/>
      <c r="C156" s="205" t="s">
        <v>294</v>
      </c>
      <c r="D156" s="205" t="s">
        <v>131</v>
      </c>
      <c r="E156" s="206" t="s">
        <v>295</v>
      </c>
      <c r="F156" s="207" t="s">
        <v>296</v>
      </c>
      <c r="G156" s="208" t="s">
        <v>289</v>
      </c>
      <c r="H156" s="209">
        <v>1</v>
      </c>
      <c r="I156" s="210"/>
      <c r="J156" s="211">
        <f>ROUND(I156*H156,2)</f>
        <v>0</v>
      </c>
      <c r="K156" s="207" t="s">
        <v>135</v>
      </c>
      <c r="L156" s="45"/>
      <c r="M156" s="212" t="s">
        <v>19</v>
      </c>
      <c r="N156" s="213" t="s">
        <v>40</v>
      </c>
      <c r="O156" s="85"/>
      <c r="P156" s="214">
        <f>O156*H156</f>
        <v>0</v>
      </c>
      <c r="Q156" s="214">
        <v>0.00023000000000000001</v>
      </c>
      <c r="R156" s="214">
        <f>Q156*H156</f>
        <v>0.00023000000000000001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270</v>
      </c>
      <c r="AT156" s="216" t="s">
        <v>131</v>
      </c>
      <c r="AU156" s="216" t="s">
        <v>79</v>
      </c>
      <c r="AY156" s="18" t="s">
        <v>128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77</v>
      </c>
      <c r="BK156" s="217">
        <f>ROUND(I156*H156,2)</f>
        <v>0</v>
      </c>
      <c r="BL156" s="18" t="s">
        <v>270</v>
      </c>
      <c r="BM156" s="216" t="s">
        <v>297</v>
      </c>
    </row>
    <row r="157" s="2" customFormat="1">
      <c r="A157" s="39"/>
      <c r="B157" s="40"/>
      <c r="C157" s="41"/>
      <c r="D157" s="218" t="s">
        <v>138</v>
      </c>
      <c r="E157" s="41"/>
      <c r="F157" s="219" t="s">
        <v>298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138</v>
      </c>
      <c r="AU157" s="18" t="s">
        <v>79</v>
      </c>
    </row>
    <row r="158" s="2" customFormat="1">
      <c r="A158" s="39"/>
      <c r="B158" s="40"/>
      <c r="C158" s="41"/>
      <c r="D158" s="223" t="s">
        <v>140</v>
      </c>
      <c r="E158" s="41"/>
      <c r="F158" s="224" t="s">
        <v>299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140</v>
      </c>
      <c r="AU158" s="18" t="s">
        <v>79</v>
      </c>
    </row>
    <row r="159" s="13" customFormat="1">
      <c r="A159" s="13"/>
      <c r="B159" s="225"/>
      <c r="C159" s="226"/>
      <c r="D159" s="218" t="s">
        <v>142</v>
      </c>
      <c r="E159" s="227" t="s">
        <v>19</v>
      </c>
      <c r="F159" s="228" t="s">
        <v>300</v>
      </c>
      <c r="G159" s="226"/>
      <c r="H159" s="229">
        <v>1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142</v>
      </c>
      <c r="AU159" s="235" t="s">
        <v>79</v>
      </c>
      <c r="AV159" s="13" t="s">
        <v>79</v>
      </c>
      <c r="AW159" s="13" t="s">
        <v>31</v>
      </c>
      <c r="AX159" s="13" t="s">
        <v>77</v>
      </c>
      <c r="AY159" s="235" t="s">
        <v>128</v>
      </c>
    </row>
    <row r="160" s="2" customFormat="1" ht="16.5" customHeight="1">
      <c r="A160" s="39"/>
      <c r="B160" s="40"/>
      <c r="C160" s="205" t="s">
        <v>301</v>
      </c>
      <c r="D160" s="205" t="s">
        <v>131</v>
      </c>
      <c r="E160" s="206" t="s">
        <v>302</v>
      </c>
      <c r="F160" s="207" t="s">
        <v>303</v>
      </c>
      <c r="G160" s="208" t="s">
        <v>304</v>
      </c>
      <c r="H160" s="250"/>
      <c r="I160" s="210"/>
      <c r="J160" s="211">
        <f>ROUND(I160*H160,2)</f>
        <v>0</v>
      </c>
      <c r="K160" s="207" t="s">
        <v>135</v>
      </c>
      <c r="L160" s="45"/>
      <c r="M160" s="212" t="s">
        <v>19</v>
      </c>
      <c r="N160" s="213" t="s">
        <v>40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270</v>
      </c>
      <c r="AT160" s="216" t="s">
        <v>131</v>
      </c>
      <c r="AU160" s="216" t="s">
        <v>79</v>
      </c>
      <c r="AY160" s="18" t="s">
        <v>128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77</v>
      </c>
      <c r="BK160" s="217">
        <f>ROUND(I160*H160,2)</f>
        <v>0</v>
      </c>
      <c r="BL160" s="18" t="s">
        <v>270</v>
      </c>
      <c r="BM160" s="216" t="s">
        <v>305</v>
      </c>
    </row>
    <row r="161" s="2" customFormat="1">
      <c r="A161" s="39"/>
      <c r="B161" s="40"/>
      <c r="C161" s="41"/>
      <c r="D161" s="218" t="s">
        <v>138</v>
      </c>
      <c r="E161" s="41"/>
      <c r="F161" s="219" t="s">
        <v>306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79</v>
      </c>
    </row>
    <row r="162" s="2" customFormat="1">
      <c r="A162" s="39"/>
      <c r="B162" s="40"/>
      <c r="C162" s="41"/>
      <c r="D162" s="223" t="s">
        <v>140</v>
      </c>
      <c r="E162" s="41"/>
      <c r="F162" s="224" t="s">
        <v>307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79</v>
      </c>
    </row>
    <row r="163" s="12" customFormat="1" ht="22.8" customHeight="1">
      <c r="A163" s="12"/>
      <c r="B163" s="189"/>
      <c r="C163" s="190"/>
      <c r="D163" s="191" t="s">
        <v>68</v>
      </c>
      <c r="E163" s="203" t="s">
        <v>308</v>
      </c>
      <c r="F163" s="203" t="s">
        <v>309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f>SUM(P164:P179)</f>
        <v>0</v>
      </c>
      <c r="Q163" s="197"/>
      <c r="R163" s="198">
        <f>SUM(R164:R179)</f>
        <v>0.35686255999999994</v>
      </c>
      <c r="S163" s="197"/>
      <c r="T163" s="199">
        <f>SUM(T164:T179)</f>
        <v>0.22625000000000001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79</v>
      </c>
      <c r="AT163" s="201" t="s">
        <v>68</v>
      </c>
      <c r="AU163" s="201" t="s">
        <v>77</v>
      </c>
      <c r="AY163" s="200" t="s">
        <v>128</v>
      </c>
      <c r="BK163" s="202">
        <f>SUM(BK164:BK179)</f>
        <v>0</v>
      </c>
    </row>
    <row r="164" s="2" customFormat="1" ht="16.5" customHeight="1">
      <c r="A164" s="39"/>
      <c r="B164" s="40"/>
      <c r="C164" s="205" t="s">
        <v>310</v>
      </c>
      <c r="D164" s="205" t="s">
        <v>131</v>
      </c>
      <c r="E164" s="206" t="s">
        <v>311</v>
      </c>
      <c r="F164" s="207" t="s">
        <v>312</v>
      </c>
      <c r="G164" s="208" t="s">
        <v>213</v>
      </c>
      <c r="H164" s="209">
        <v>1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40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270</v>
      </c>
      <c r="AT164" s="216" t="s">
        <v>131</v>
      </c>
      <c r="AU164" s="216" t="s">
        <v>79</v>
      </c>
      <c r="AY164" s="18" t="s">
        <v>128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77</v>
      </c>
      <c r="BK164" s="217">
        <f>ROUND(I164*H164,2)</f>
        <v>0</v>
      </c>
      <c r="BL164" s="18" t="s">
        <v>270</v>
      </c>
      <c r="BM164" s="216" t="s">
        <v>313</v>
      </c>
    </row>
    <row r="165" s="2" customFormat="1">
      <c r="A165" s="39"/>
      <c r="B165" s="40"/>
      <c r="C165" s="41"/>
      <c r="D165" s="218" t="s">
        <v>138</v>
      </c>
      <c r="E165" s="41"/>
      <c r="F165" s="219" t="s">
        <v>314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138</v>
      </c>
      <c r="AU165" s="18" t="s">
        <v>79</v>
      </c>
    </row>
    <row r="166" s="2" customFormat="1" ht="16.5" customHeight="1">
      <c r="A166" s="39"/>
      <c r="B166" s="40"/>
      <c r="C166" s="205" t="s">
        <v>315</v>
      </c>
      <c r="D166" s="205" t="s">
        <v>131</v>
      </c>
      <c r="E166" s="206" t="s">
        <v>316</v>
      </c>
      <c r="F166" s="207" t="s">
        <v>317</v>
      </c>
      <c r="G166" s="208" t="s">
        <v>289</v>
      </c>
      <c r="H166" s="209">
        <v>1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40</v>
      </c>
      <c r="O166" s="85"/>
      <c r="P166" s="214">
        <f>O166*H166</f>
        <v>0</v>
      </c>
      <c r="Q166" s="214">
        <v>0.00017255999999999999</v>
      </c>
      <c r="R166" s="214">
        <f>Q166*H166</f>
        <v>0.00017255999999999999</v>
      </c>
      <c r="S166" s="214">
        <v>0.22625000000000001</v>
      </c>
      <c r="T166" s="215">
        <f>S166*H166</f>
        <v>0.22625000000000001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270</v>
      </c>
      <c r="AT166" s="216" t="s">
        <v>131</v>
      </c>
      <c r="AU166" s="216" t="s">
        <v>79</v>
      </c>
      <c r="AY166" s="18" t="s">
        <v>128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77</v>
      </c>
      <c r="BK166" s="217">
        <f>ROUND(I166*H166,2)</f>
        <v>0</v>
      </c>
      <c r="BL166" s="18" t="s">
        <v>270</v>
      </c>
      <c r="BM166" s="216" t="s">
        <v>318</v>
      </c>
    </row>
    <row r="167" s="2" customFormat="1">
      <c r="A167" s="39"/>
      <c r="B167" s="40"/>
      <c r="C167" s="41"/>
      <c r="D167" s="218" t="s">
        <v>138</v>
      </c>
      <c r="E167" s="41"/>
      <c r="F167" s="219" t="s">
        <v>319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138</v>
      </c>
      <c r="AU167" s="18" t="s">
        <v>79</v>
      </c>
    </row>
    <row r="168" s="2" customFormat="1" ht="21.75" customHeight="1">
      <c r="A168" s="39"/>
      <c r="B168" s="40"/>
      <c r="C168" s="205" t="s">
        <v>7</v>
      </c>
      <c r="D168" s="205" t="s">
        <v>131</v>
      </c>
      <c r="E168" s="206" t="s">
        <v>320</v>
      </c>
      <c r="F168" s="207" t="s">
        <v>321</v>
      </c>
      <c r="G168" s="208" t="s">
        <v>213</v>
      </c>
      <c r="H168" s="209">
        <v>1</v>
      </c>
      <c r="I168" s="210"/>
      <c r="J168" s="211">
        <f>ROUND(I168*H168,2)</f>
        <v>0</v>
      </c>
      <c r="K168" s="207" t="s">
        <v>135</v>
      </c>
      <c r="L168" s="45"/>
      <c r="M168" s="212" t="s">
        <v>19</v>
      </c>
      <c r="N168" s="213" t="s">
        <v>40</v>
      </c>
      <c r="O168" s="85"/>
      <c r="P168" s="214">
        <f>O168*H168</f>
        <v>0</v>
      </c>
      <c r="Q168" s="214">
        <v>0.0086899999999999998</v>
      </c>
      <c r="R168" s="214">
        <f>Q168*H168</f>
        <v>0.0086899999999999998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270</v>
      </c>
      <c r="AT168" s="216" t="s">
        <v>131</v>
      </c>
      <c r="AU168" s="216" t="s">
        <v>79</v>
      </c>
      <c r="AY168" s="18" t="s">
        <v>128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77</v>
      </c>
      <c r="BK168" s="217">
        <f>ROUND(I168*H168,2)</f>
        <v>0</v>
      </c>
      <c r="BL168" s="18" t="s">
        <v>270</v>
      </c>
      <c r="BM168" s="216" t="s">
        <v>322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323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79</v>
      </c>
    </row>
    <row r="170" s="2" customFormat="1">
      <c r="A170" s="39"/>
      <c r="B170" s="40"/>
      <c r="C170" s="41"/>
      <c r="D170" s="223" t="s">
        <v>140</v>
      </c>
      <c r="E170" s="41"/>
      <c r="F170" s="224" t="s">
        <v>324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79</v>
      </c>
    </row>
    <row r="171" s="2" customFormat="1" ht="24.15" customHeight="1">
      <c r="A171" s="39"/>
      <c r="B171" s="40"/>
      <c r="C171" s="251" t="s">
        <v>325</v>
      </c>
      <c r="D171" s="251" t="s">
        <v>326</v>
      </c>
      <c r="E171" s="252" t="s">
        <v>327</v>
      </c>
      <c r="F171" s="253" t="s">
        <v>328</v>
      </c>
      <c r="G171" s="254" t="s">
        <v>289</v>
      </c>
      <c r="H171" s="255">
        <v>1</v>
      </c>
      <c r="I171" s="256"/>
      <c r="J171" s="257">
        <f>ROUND(I171*H171,2)</f>
        <v>0</v>
      </c>
      <c r="K171" s="253" t="s">
        <v>19</v>
      </c>
      <c r="L171" s="258"/>
      <c r="M171" s="259" t="s">
        <v>19</v>
      </c>
      <c r="N171" s="260" t="s">
        <v>40</v>
      </c>
      <c r="O171" s="85"/>
      <c r="P171" s="214">
        <f>O171*H171</f>
        <v>0</v>
      </c>
      <c r="Q171" s="214">
        <v>0.34799999999999998</v>
      </c>
      <c r="R171" s="214">
        <f>Q171*H171</f>
        <v>0.34799999999999998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329</v>
      </c>
      <c r="AT171" s="216" t="s">
        <v>326</v>
      </c>
      <c r="AU171" s="216" t="s">
        <v>79</v>
      </c>
      <c r="AY171" s="18" t="s">
        <v>128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77</v>
      </c>
      <c r="BK171" s="217">
        <f>ROUND(I171*H171,2)</f>
        <v>0</v>
      </c>
      <c r="BL171" s="18" t="s">
        <v>270</v>
      </c>
      <c r="BM171" s="216" t="s">
        <v>330</v>
      </c>
    </row>
    <row r="172" s="2" customFormat="1">
      <c r="A172" s="39"/>
      <c r="B172" s="40"/>
      <c r="C172" s="41"/>
      <c r="D172" s="218" t="s">
        <v>138</v>
      </c>
      <c r="E172" s="41"/>
      <c r="F172" s="219" t="s">
        <v>328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138</v>
      </c>
      <c r="AU172" s="18" t="s">
        <v>79</v>
      </c>
    </row>
    <row r="173" s="2" customFormat="1" ht="16.5" customHeight="1">
      <c r="A173" s="39"/>
      <c r="B173" s="40"/>
      <c r="C173" s="205" t="s">
        <v>331</v>
      </c>
      <c r="D173" s="205" t="s">
        <v>131</v>
      </c>
      <c r="E173" s="206" t="s">
        <v>332</v>
      </c>
      <c r="F173" s="207" t="s">
        <v>333</v>
      </c>
      <c r="G173" s="208" t="s">
        <v>289</v>
      </c>
      <c r="H173" s="209">
        <v>1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40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270</v>
      </c>
      <c r="AT173" s="216" t="s">
        <v>131</v>
      </c>
      <c r="AU173" s="216" t="s">
        <v>79</v>
      </c>
      <c r="AY173" s="18" t="s">
        <v>128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77</v>
      </c>
      <c r="BK173" s="217">
        <f>ROUND(I173*H173,2)</f>
        <v>0</v>
      </c>
      <c r="BL173" s="18" t="s">
        <v>270</v>
      </c>
      <c r="BM173" s="216" t="s">
        <v>334</v>
      </c>
    </row>
    <row r="174" s="2" customFormat="1">
      <c r="A174" s="39"/>
      <c r="B174" s="40"/>
      <c r="C174" s="41"/>
      <c r="D174" s="218" t="s">
        <v>138</v>
      </c>
      <c r="E174" s="41"/>
      <c r="F174" s="219" t="s">
        <v>335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79</v>
      </c>
    </row>
    <row r="175" s="2" customFormat="1" ht="16.5" customHeight="1">
      <c r="A175" s="39"/>
      <c r="B175" s="40"/>
      <c r="C175" s="205" t="s">
        <v>336</v>
      </c>
      <c r="D175" s="205" t="s">
        <v>131</v>
      </c>
      <c r="E175" s="206" t="s">
        <v>337</v>
      </c>
      <c r="F175" s="207" t="s">
        <v>338</v>
      </c>
      <c r="G175" s="208" t="s">
        <v>236</v>
      </c>
      <c r="H175" s="209">
        <v>0.35699999999999998</v>
      </c>
      <c r="I175" s="210"/>
      <c r="J175" s="211">
        <f>ROUND(I175*H175,2)</f>
        <v>0</v>
      </c>
      <c r="K175" s="207" t="s">
        <v>135</v>
      </c>
      <c r="L175" s="45"/>
      <c r="M175" s="212" t="s">
        <v>19</v>
      </c>
      <c r="N175" s="213" t="s">
        <v>40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270</v>
      </c>
      <c r="AT175" s="216" t="s">
        <v>131</v>
      </c>
      <c r="AU175" s="216" t="s">
        <v>79</v>
      </c>
      <c r="AY175" s="18" t="s">
        <v>128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77</v>
      </c>
      <c r="BK175" s="217">
        <f>ROUND(I175*H175,2)</f>
        <v>0</v>
      </c>
      <c r="BL175" s="18" t="s">
        <v>270</v>
      </c>
      <c r="BM175" s="216" t="s">
        <v>339</v>
      </c>
    </row>
    <row r="176" s="2" customFormat="1">
      <c r="A176" s="39"/>
      <c r="B176" s="40"/>
      <c r="C176" s="41"/>
      <c r="D176" s="218" t="s">
        <v>138</v>
      </c>
      <c r="E176" s="41"/>
      <c r="F176" s="219" t="s">
        <v>340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138</v>
      </c>
      <c r="AU176" s="18" t="s">
        <v>79</v>
      </c>
    </row>
    <row r="177" s="2" customFormat="1">
      <c r="A177" s="39"/>
      <c r="B177" s="40"/>
      <c r="C177" s="41"/>
      <c r="D177" s="223" t="s">
        <v>140</v>
      </c>
      <c r="E177" s="41"/>
      <c r="F177" s="224" t="s">
        <v>341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79</v>
      </c>
    </row>
    <row r="178" s="2" customFormat="1" ht="16.5" customHeight="1">
      <c r="A178" s="39"/>
      <c r="B178" s="40"/>
      <c r="C178" s="205" t="s">
        <v>342</v>
      </c>
      <c r="D178" s="205" t="s">
        <v>131</v>
      </c>
      <c r="E178" s="206" t="s">
        <v>343</v>
      </c>
      <c r="F178" s="207" t="s">
        <v>344</v>
      </c>
      <c r="G178" s="208" t="s">
        <v>236</v>
      </c>
      <c r="H178" s="209">
        <v>0.35699999999999998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40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270</v>
      </c>
      <c r="AT178" s="216" t="s">
        <v>131</v>
      </c>
      <c r="AU178" s="216" t="s">
        <v>79</v>
      </c>
      <c r="AY178" s="18" t="s">
        <v>128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77</v>
      </c>
      <c r="BK178" s="217">
        <f>ROUND(I178*H178,2)</f>
        <v>0</v>
      </c>
      <c r="BL178" s="18" t="s">
        <v>270</v>
      </c>
      <c r="BM178" s="216" t="s">
        <v>345</v>
      </c>
    </row>
    <row r="179" s="2" customFormat="1">
      <c r="A179" s="39"/>
      <c r="B179" s="40"/>
      <c r="C179" s="41"/>
      <c r="D179" s="218" t="s">
        <v>138</v>
      </c>
      <c r="E179" s="41"/>
      <c r="F179" s="219" t="s">
        <v>346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138</v>
      </c>
      <c r="AU179" s="18" t="s">
        <v>79</v>
      </c>
    </row>
    <row r="180" s="12" customFormat="1" ht="22.8" customHeight="1">
      <c r="A180" s="12"/>
      <c r="B180" s="189"/>
      <c r="C180" s="190"/>
      <c r="D180" s="191" t="s">
        <v>68</v>
      </c>
      <c r="E180" s="203" t="s">
        <v>347</v>
      </c>
      <c r="F180" s="203" t="s">
        <v>348</v>
      </c>
      <c r="G180" s="190"/>
      <c r="H180" s="190"/>
      <c r="I180" s="193"/>
      <c r="J180" s="204">
        <f>BK180</f>
        <v>0</v>
      </c>
      <c r="K180" s="190"/>
      <c r="L180" s="195"/>
      <c r="M180" s="196"/>
      <c r="N180" s="197"/>
      <c r="O180" s="197"/>
      <c r="P180" s="198">
        <f>SUM(P181:P202)</f>
        <v>0</v>
      </c>
      <c r="Q180" s="197"/>
      <c r="R180" s="198">
        <f>SUM(R181:R202)</f>
        <v>0.0071643582000000001</v>
      </c>
      <c r="S180" s="197"/>
      <c r="T180" s="199">
        <f>SUM(T181:T202)</f>
        <v>0.53536000000000006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0" t="s">
        <v>79</v>
      </c>
      <c r="AT180" s="201" t="s">
        <v>68</v>
      </c>
      <c r="AU180" s="201" t="s">
        <v>77</v>
      </c>
      <c r="AY180" s="200" t="s">
        <v>128</v>
      </c>
      <c r="BK180" s="202">
        <f>SUM(BK181:BK202)</f>
        <v>0</v>
      </c>
    </row>
    <row r="181" s="2" customFormat="1" ht="16.5" customHeight="1">
      <c r="A181" s="39"/>
      <c r="B181" s="40"/>
      <c r="C181" s="205" t="s">
        <v>349</v>
      </c>
      <c r="D181" s="205" t="s">
        <v>131</v>
      </c>
      <c r="E181" s="206" t="s">
        <v>350</v>
      </c>
      <c r="F181" s="207" t="s">
        <v>351</v>
      </c>
      <c r="G181" s="208" t="s">
        <v>289</v>
      </c>
      <c r="H181" s="209">
        <v>1</v>
      </c>
      <c r="I181" s="210"/>
      <c r="J181" s="211">
        <f>ROUND(I181*H181,2)</f>
        <v>0</v>
      </c>
      <c r="K181" s="207" t="s">
        <v>135</v>
      </c>
      <c r="L181" s="45"/>
      <c r="M181" s="212" t="s">
        <v>19</v>
      </c>
      <c r="N181" s="213" t="s">
        <v>40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0.51195999999999997</v>
      </c>
      <c r="T181" s="215">
        <f>S181*H181</f>
        <v>0.51195999999999997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270</v>
      </c>
      <c r="AT181" s="216" t="s">
        <v>131</v>
      </c>
      <c r="AU181" s="216" t="s">
        <v>79</v>
      </c>
      <c r="AY181" s="18" t="s">
        <v>128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77</v>
      </c>
      <c r="BK181" s="217">
        <f>ROUND(I181*H181,2)</f>
        <v>0</v>
      </c>
      <c r="BL181" s="18" t="s">
        <v>270</v>
      </c>
      <c r="BM181" s="216" t="s">
        <v>352</v>
      </c>
    </row>
    <row r="182" s="2" customFormat="1">
      <c r="A182" s="39"/>
      <c r="B182" s="40"/>
      <c r="C182" s="41"/>
      <c r="D182" s="218" t="s">
        <v>138</v>
      </c>
      <c r="E182" s="41"/>
      <c r="F182" s="219" t="s">
        <v>353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138</v>
      </c>
      <c r="AU182" s="18" t="s">
        <v>79</v>
      </c>
    </row>
    <row r="183" s="2" customFormat="1">
      <c r="A183" s="39"/>
      <c r="B183" s="40"/>
      <c r="C183" s="41"/>
      <c r="D183" s="223" t="s">
        <v>140</v>
      </c>
      <c r="E183" s="41"/>
      <c r="F183" s="224" t="s">
        <v>354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140</v>
      </c>
      <c r="AU183" s="18" t="s">
        <v>79</v>
      </c>
    </row>
    <row r="184" s="2" customFormat="1" ht="16.5" customHeight="1">
      <c r="A184" s="39"/>
      <c r="B184" s="40"/>
      <c r="C184" s="205" t="s">
        <v>355</v>
      </c>
      <c r="D184" s="205" t="s">
        <v>131</v>
      </c>
      <c r="E184" s="206" t="s">
        <v>356</v>
      </c>
      <c r="F184" s="207" t="s">
        <v>357</v>
      </c>
      <c r="G184" s="208" t="s">
        <v>289</v>
      </c>
      <c r="H184" s="209">
        <v>1</v>
      </c>
      <c r="I184" s="210"/>
      <c r="J184" s="211">
        <f>ROUND(I184*H184,2)</f>
        <v>0</v>
      </c>
      <c r="K184" s="207" t="s">
        <v>135</v>
      </c>
      <c r="L184" s="45"/>
      <c r="M184" s="212" t="s">
        <v>19</v>
      </c>
      <c r="N184" s="213" t="s">
        <v>40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0.0117</v>
      </c>
      <c r="T184" s="215">
        <f>S184*H184</f>
        <v>0.0117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270</v>
      </c>
      <c r="AT184" s="216" t="s">
        <v>131</v>
      </c>
      <c r="AU184" s="216" t="s">
        <v>79</v>
      </c>
      <c r="AY184" s="18" t="s">
        <v>128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77</v>
      </c>
      <c r="BK184" s="217">
        <f>ROUND(I184*H184,2)</f>
        <v>0</v>
      </c>
      <c r="BL184" s="18" t="s">
        <v>270</v>
      </c>
      <c r="BM184" s="216" t="s">
        <v>358</v>
      </c>
    </row>
    <row r="185" s="2" customFormat="1">
      <c r="A185" s="39"/>
      <c r="B185" s="40"/>
      <c r="C185" s="41"/>
      <c r="D185" s="218" t="s">
        <v>138</v>
      </c>
      <c r="E185" s="41"/>
      <c r="F185" s="219" t="s">
        <v>359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138</v>
      </c>
      <c r="AU185" s="18" t="s">
        <v>79</v>
      </c>
    </row>
    <row r="186" s="2" customFormat="1">
      <c r="A186" s="39"/>
      <c r="B186" s="40"/>
      <c r="C186" s="41"/>
      <c r="D186" s="223" t="s">
        <v>140</v>
      </c>
      <c r="E186" s="41"/>
      <c r="F186" s="224" t="s">
        <v>360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140</v>
      </c>
      <c r="AU186" s="18" t="s">
        <v>79</v>
      </c>
    </row>
    <row r="187" s="2" customFormat="1" ht="16.5" customHeight="1">
      <c r="A187" s="39"/>
      <c r="B187" s="40"/>
      <c r="C187" s="205" t="s">
        <v>361</v>
      </c>
      <c r="D187" s="205" t="s">
        <v>131</v>
      </c>
      <c r="E187" s="206" t="s">
        <v>362</v>
      </c>
      <c r="F187" s="207" t="s">
        <v>363</v>
      </c>
      <c r="G187" s="208" t="s">
        <v>289</v>
      </c>
      <c r="H187" s="209">
        <v>1</v>
      </c>
      <c r="I187" s="210"/>
      <c r="J187" s="211">
        <f>ROUND(I187*H187,2)</f>
        <v>0</v>
      </c>
      <c r="K187" s="207" t="s">
        <v>135</v>
      </c>
      <c r="L187" s="45"/>
      <c r="M187" s="212" t="s">
        <v>19</v>
      </c>
      <c r="N187" s="213" t="s">
        <v>40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0.0117</v>
      </c>
      <c r="T187" s="215">
        <f>S187*H187</f>
        <v>0.0117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270</v>
      </c>
      <c r="AT187" s="216" t="s">
        <v>131</v>
      </c>
      <c r="AU187" s="216" t="s">
        <v>79</v>
      </c>
      <c r="AY187" s="18" t="s">
        <v>128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77</v>
      </c>
      <c r="BK187" s="217">
        <f>ROUND(I187*H187,2)</f>
        <v>0</v>
      </c>
      <c r="BL187" s="18" t="s">
        <v>270</v>
      </c>
      <c r="BM187" s="216" t="s">
        <v>364</v>
      </c>
    </row>
    <row r="188" s="2" customFormat="1">
      <c r="A188" s="39"/>
      <c r="B188" s="40"/>
      <c r="C188" s="41"/>
      <c r="D188" s="218" t="s">
        <v>138</v>
      </c>
      <c r="E188" s="41"/>
      <c r="F188" s="219" t="s">
        <v>365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138</v>
      </c>
      <c r="AU188" s="18" t="s">
        <v>79</v>
      </c>
    </row>
    <row r="189" s="2" customFormat="1">
      <c r="A189" s="39"/>
      <c r="B189" s="40"/>
      <c r="C189" s="41"/>
      <c r="D189" s="223" t="s">
        <v>140</v>
      </c>
      <c r="E189" s="41"/>
      <c r="F189" s="224" t="s">
        <v>366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140</v>
      </c>
      <c r="AU189" s="18" t="s">
        <v>79</v>
      </c>
    </row>
    <row r="190" s="2" customFormat="1" ht="21.75" customHeight="1">
      <c r="A190" s="39"/>
      <c r="B190" s="40"/>
      <c r="C190" s="205" t="s">
        <v>367</v>
      </c>
      <c r="D190" s="205" t="s">
        <v>131</v>
      </c>
      <c r="E190" s="206" t="s">
        <v>368</v>
      </c>
      <c r="F190" s="207" t="s">
        <v>369</v>
      </c>
      <c r="G190" s="208" t="s">
        <v>213</v>
      </c>
      <c r="H190" s="209">
        <v>1</v>
      </c>
      <c r="I190" s="210"/>
      <c r="J190" s="211">
        <f>ROUND(I190*H190,2)</f>
        <v>0</v>
      </c>
      <c r="K190" s="207" t="s">
        <v>135</v>
      </c>
      <c r="L190" s="45"/>
      <c r="M190" s="212" t="s">
        <v>19</v>
      </c>
      <c r="N190" s="213" t="s">
        <v>40</v>
      </c>
      <c r="O190" s="85"/>
      <c r="P190" s="214">
        <f>O190*H190</f>
        <v>0</v>
      </c>
      <c r="Q190" s="214">
        <v>0.0034199999999999999</v>
      </c>
      <c r="R190" s="214">
        <f>Q190*H190</f>
        <v>0.0034199999999999999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270</v>
      </c>
      <c r="AT190" s="216" t="s">
        <v>131</v>
      </c>
      <c r="AU190" s="216" t="s">
        <v>79</v>
      </c>
      <c r="AY190" s="18" t="s">
        <v>128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77</v>
      </c>
      <c r="BK190" s="217">
        <f>ROUND(I190*H190,2)</f>
        <v>0</v>
      </c>
      <c r="BL190" s="18" t="s">
        <v>270</v>
      </c>
      <c r="BM190" s="216" t="s">
        <v>370</v>
      </c>
    </row>
    <row r="191" s="2" customFormat="1">
      <c r="A191" s="39"/>
      <c r="B191" s="40"/>
      <c r="C191" s="41"/>
      <c r="D191" s="218" t="s">
        <v>138</v>
      </c>
      <c r="E191" s="41"/>
      <c r="F191" s="219" t="s">
        <v>371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138</v>
      </c>
      <c r="AU191" s="18" t="s">
        <v>79</v>
      </c>
    </row>
    <row r="192" s="2" customFormat="1">
      <c r="A192" s="39"/>
      <c r="B192" s="40"/>
      <c r="C192" s="41"/>
      <c r="D192" s="223" t="s">
        <v>140</v>
      </c>
      <c r="E192" s="41"/>
      <c r="F192" s="224" t="s">
        <v>372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140</v>
      </c>
      <c r="AU192" s="18" t="s">
        <v>79</v>
      </c>
    </row>
    <row r="193" s="2" customFormat="1" ht="16.5" customHeight="1">
      <c r="A193" s="39"/>
      <c r="B193" s="40"/>
      <c r="C193" s="205" t="s">
        <v>373</v>
      </c>
      <c r="D193" s="205" t="s">
        <v>131</v>
      </c>
      <c r="E193" s="206" t="s">
        <v>374</v>
      </c>
      <c r="F193" s="207" t="s">
        <v>375</v>
      </c>
      <c r="G193" s="208" t="s">
        <v>289</v>
      </c>
      <c r="H193" s="209">
        <v>1</v>
      </c>
      <c r="I193" s="210"/>
      <c r="J193" s="211">
        <f>ROUND(I193*H193,2)</f>
        <v>0</v>
      </c>
      <c r="K193" s="207" t="s">
        <v>135</v>
      </c>
      <c r="L193" s="45"/>
      <c r="M193" s="212" t="s">
        <v>19</v>
      </c>
      <c r="N193" s="213" t="s">
        <v>40</v>
      </c>
      <c r="O193" s="85"/>
      <c r="P193" s="214">
        <f>O193*H193</f>
        <v>0</v>
      </c>
      <c r="Q193" s="214">
        <v>0.00076000000000000004</v>
      </c>
      <c r="R193" s="214">
        <f>Q193*H193</f>
        <v>0.00076000000000000004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270</v>
      </c>
      <c r="AT193" s="216" t="s">
        <v>131</v>
      </c>
      <c r="AU193" s="216" t="s">
        <v>79</v>
      </c>
      <c r="AY193" s="18" t="s">
        <v>128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77</v>
      </c>
      <c r="BK193" s="217">
        <f>ROUND(I193*H193,2)</f>
        <v>0</v>
      </c>
      <c r="BL193" s="18" t="s">
        <v>270</v>
      </c>
      <c r="BM193" s="216" t="s">
        <v>376</v>
      </c>
    </row>
    <row r="194" s="2" customFormat="1">
      <c r="A194" s="39"/>
      <c r="B194" s="40"/>
      <c r="C194" s="41"/>
      <c r="D194" s="218" t="s">
        <v>138</v>
      </c>
      <c r="E194" s="41"/>
      <c r="F194" s="219" t="s">
        <v>377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138</v>
      </c>
      <c r="AU194" s="18" t="s">
        <v>79</v>
      </c>
    </row>
    <row r="195" s="2" customFormat="1">
      <c r="A195" s="39"/>
      <c r="B195" s="40"/>
      <c r="C195" s="41"/>
      <c r="D195" s="223" t="s">
        <v>140</v>
      </c>
      <c r="E195" s="41"/>
      <c r="F195" s="224" t="s">
        <v>378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140</v>
      </c>
      <c r="AU195" s="18" t="s">
        <v>79</v>
      </c>
    </row>
    <row r="196" s="2" customFormat="1" ht="21.75" customHeight="1">
      <c r="A196" s="39"/>
      <c r="B196" s="40"/>
      <c r="C196" s="205" t="s">
        <v>379</v>
      </c>
      <c r="D196" s="205" t="s">
        <v>131</v>
      </c>
      <c r="E196" s="206" t="s">
        <v>380</v>
      </c>
      <c r="F196" s="207" t="s">
        <v>381</v>
      </c>
      <c r="G196" s="208" t="s">
        <v>213</v>
      </c>
      <c r="H196" s="209">
        <v>1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40</v>
      </c>
      <c r="O196" s="85"/>
      <c r="P196" s="214">
        <f>O196*H196</f>
        <v>0</v>
      </c>
      <c r="Q196" s="214">
        <v>0.0029843582</v>
      </c>
      <c r="R196" s="214">
        <f>Q196*H196</f>
        <v>0.0029843582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270</v>
      </c>
      <c r="AT196" s="216" t="s">
        <v>131</v>
      </c>
      <c r="AU196" s="216" t="s">
        <v>79</v>
      </c>
      <c r="AY196" s="18" t="s">
        <v>128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77</v>
      </c>
      <c r="BK196" s="217">
        <f>ROUND(I196*H196,2)</f>
        <v>0</v>
      </c>
      <c r="BL196" s="18" t="s">
        <v>270</v>
      </c>
      <c r="BM196" s="216" t="s">
        <v>382</v>
      </c>
    </row>
    <row r="197" s="2" customFormat="1">
      <c r="A197" s="39"/>
      <c r="B197" s="40"/>
      <c r="C197" s="41"/>
      <c r="D197" s="218" t="s">
        <v>138</v>
      </c>
      <c r="E197" s="41"/>
      <c r="F197" s="219" t="s">
        <v>383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138</v>
      </c>
      <c r="AU197" s="18" t="s">
        <v>79</v>
      </c>
    </row>
    <row r="198" s="15" customFormat="1">
      <c r="A198" s="15"/>
      <c r="B198" s="261"/>
      <c r="C198" s="262"/>
      <c r="D198" s="218" t="s">
        <v>142</v>
      </c>
      <c r="E198" s="263" t="s">
        <v>19</v>
      </c>
      <c r="F198" s="264" t="s">
        <v>384</v>
      </c>
      <c r="G198" s="262"/>
      <c r="H198" s="263" t="s">
        <v>19</v>
      </c>
      <c r="I198" s="265"/>
      <c r="J198" s="262"/>
      <c r="K198" s="262"/>
      <c r="L198" s="266"/>
      <c r="M198" s="267"/>
      <c r="N198" s="268"/>
      <c r="O198" s="268"/>
      <c r="P198" s="268"/>
      <c r="Q198" s="268"/>
      <c r="R198" s="268"/>
      <c r="S198" s="268"/>
      <c r="T198" s="26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0" t="s">
        <v>142</v>
      </c>
      <c r="AU198" s="270" t="s">
        <v>79</v>
      </c>
      <c r="AV198" s="15" t="s">
        <v>77</v>
      </c>
      <c r="AW198" s="15" t="s">
        <v>31</v>
      </c>
      <c r="AX198" s="15" t="s">
        <v>69</v>
      </c>
      <c r="AY198" s="270" t="s">
        <v>128</v>
      </c>
    </row>
    <row r="199" s="13" customFormat="1">
      <c r="A199" s="13"/>
      <c r="B199" s="225"/>
      <c r="C199" s="226"/>
      <c r="D199" s="218" t="s">
        <v>142</v>
      </c>
      <c r="E199" s="227" t="s">
        <v>19</v>
      </c>
      <c r="F199" s="228" t="s">
        <v>77</v>
      </c>
      <c r="G199" s="226"/>
      <c r="H199" s="229">
        <v>1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142</v>
      </c>
      <c r="AU199" s="235" t="s">
        <v>79</v>
      </c>
      <c r="AV199" s="13" t="s">
        <v>79</v>
      </c>
      <c r="AW199" s="13" t="s">
        <v>31</v>
      </c>
      <c r="AX199" s="13" t="s">
        <v>77</v>
      </c>
      <c r="AY199" s="235" t="s">
        <v>128</v>
      </c>
    </row>
    <row r="200" s="2" customFormat="1" ht="16.5" customHeight="1">
      <c r="A200" s="39"/>
      <c r="B200" s="40"/>
      <c r="C200" s="205" t="s">
        <v>329</v>
      </c>
      <c r="D200" s="205" t="s">
        <v>131</v>
      </c>
      <c r="E200" s="206" t="s">
        <v>385</v>
      </c>
      <c r="F200" s="207" t="s">
        <v>386</v>
      </c>
      <c r="G200" s="208" t="s">
        <v>236</v>
      </c>
      <c r="H200" s="209">
        <v>0.0070000000000000001</v>
      </c>
      <c r="I200" s="210"/>
      <c r="J200" s="211">
        <f>ROUND(I200*H200,2)</f>
        <v>0</v>
      </c>
      <c r="K200" s="207" t="s">
        <v>135</v>
      </c>
      <c r="L200" s="45"/>
      <c r="M200" s="212" t="s">
        <v>19</v>
      </c>
      <c r="N200" s="213" t="s">
        <v>40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270</v>
      </c>
      <c r="AT200" s="216" t="s">
        <v>131</v>
      </c>
      <c r="AU200" s="216" t="s">
        <v>79</v>
      </c>
      <c r="AY200" s="18" t="s">
        <v>128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77</v>
      </c>
      <c r="BK200" s="217">
        <f>ROUND(I200*H200,2)</f>
        <v>0</v>
      </c>
      <c r="BL200" s="18" t="s">
        <v>270</v>
      </c>
      <c r="BM200" s="216" t="s">
        <v>387</v>
      </c>
    </row>
    <row r="201" s="2" customFormat="1">
      <c r="A201" s="39"/>
      <c r="B201" s="40"/>
      <c r="C201" s="41"/>
      <c r="D201" s="218" t="s">
        <v>138</v>
      </c>
      <c r="E201" s="41"/>
      <c r="F201" s="219" t="s">
        <v>388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138</v>
      </c>
      <c r="AU201" s="18" t="s">
        <v>79</v>
      </c>
    </row>
    <row r="202" s="2" customFormat="1">
      <c r="A202" s="39"/>
      <c r="B202" s="40"/>
      <c r="C202" s="41"/>
      <c r="D202" s="223" t="s">
        <v>140</v>
      </c>
      <c r="E202" s="41"/>
      <c r="F202" s="224" t="s">
        <v>389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140</v>
      </c>
      <c r="AU202" s="18" t="s">
        <v>79</v>
      </c>
    </row>
    <row r="203" s="12" customFormat="1" ht="22.8" customHeight="1">
      <c r="A203" s="12"/>
      <c r="B203" s="189"/>
      <c r="C203" s="190"/>
      <c r="D203" s="191" t="s">
        <v>68</v>
      </c>
      <c r="E203" s="203" t="s">
        <v>390</v>
      </c>
      <c r="F203" s="203" t="s">
        <v>391</v>
      </c>
      <c r="G203" s="190"/>
      <c r="H203" s="190"/>
      <c r="I203" s="193"/>
      <c r="J203" s="204">
        <f>BK203</f>
        <v>0</v>
      </c>
      <c r="K203" s="190"/>
      <c r="L203" s="195"/>
      <c r="M203" s="196"/>
      <c r="N203" s="197"/>
      <c r="O203" s="197"/>
      <c r="P203" s="198">
        <f>SUM(P204:P216)</f>
        <v>0</v>
      </c>
      <c r="Q203" s="197"/>
      <c r="R203" s="198">
        <f>SUM(R204:R216)</f>
        <v>0.0014111174000000001</v>
      </c>
      <c r="S203" s="197"/>
      <c r="T203" s="199">
        <f>SUM(T204:T216)</f>
        <v>0.0011000000000000001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0" t="s">
        <v>79</v>
      </c>
      <c r="AT203" s="201" t="s">
        <v>68</v>
      </c>
      <c r="AU203" s="201" t="s">
        <v>77</v>
      </c>
      <c r="AY203" s="200" t="s">
        <v>128</v>
      </c>
      <c r="BK203" s="202">
        <f>SUM(BK204:BK216)</f>
        <v>0</v>
      </c>
    </row>
    <row r="204" s="2" customFormat="1" ht="16.5" customHeight="1">
      <c r="A204" s="39"/>
      <c r="B204" s="40"/>
      <c r="C204" s="205" t="s">
        <v>392</v>
      </c>
      <c r="D204" s="205" t="s">
        <v>131</v>
      </c>
      <c r="E204" s="206" t="s">
        <v>393</v>
      </c>
      <c r="F204" s="207" t="s">
        <v>394</v>
      </c>
      <c r="G204" s="208" t="s">
        <v>289</v>
      </c>
      <c r="H204" s="209">
        <v>2</v>
      </c>
      <c r="I204" s="210"/>
      <c r="J204" s="211">
        <f>ROUND(I204*H204,2)</f>
        <v>0</v>
      </c>
      <c r="K204" s="207" t="s">
        <v>19</v>
      </c>
      <c r="L204" s="45"/>
      <c r="M204" s="212" t="s">
        <v>19</v>
      </c>
      <c r="N204" s="213" t="s">
        <v>40</v>
      </c>
      <c r="O204" s="85"/>
      <c r="P204" s="214">
        <f>O204*H204</f>
        <v>0</v>
      </c>
      <c r="Q204" s="214">
        <v>0.00041800049999999998</v>
      </c>
      <c r="R204" s="214">
        <f>Q204*H204</f>
        <v>0.00083600099999999995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270</v>
      </c>
      <c r="AT204" s="216" t="s">
        <v>131</v>
      </c>
      <c r="AU204" s="216" t="s">
        <v>79</v>
      </c>
      <c r="AY204" s="18" t="s">
        <v>128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77</v>
      </c>
      <c r="BK204" s="217">
        <f>ROUND(I204*H204,2)</f>
        <v>0</v>
      </c>
      <c r="BL204" s="18" t="s">
        <v>270</v>
      </c>
      <c r="BM204" s="216" t="s">
        <v>395</v>
      </c>
    </row>
    <row r="205" s="2" customFormat="1">
      <c r="A205" s="39"/>
      <c r="B205" s="40"/>
      <c r="C205" s="41"/>
      <c r="D205" s="218" t="s">
        <v>138</v>
      </c>
      <c r="E205" s="41"/>
      <c r="F205" s="219" t="s">
        <v>396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138</v>
      </c>
      <c r="AU205" s="18" t="s">
        <v>79</v>
      </c>
    </row>
    <row r="206" s="2" customFormat="1" ht="16.5" customHeight="1">
      <c r="A206" s="39"/>
      <c r="B206" s="40"/>
      <c r="C206" s="205" t="s">
        <v>397</v>
      </c>
      <c r="D206" s="205" t="s">
        <v>131</v>
      </c>
      <c r="E206" s="206" t="s">
        <v>398</v>
      </c>
      <c r="F206" s="207" t="s">
        <v>399</v>
      </c>
      <c r="G206" s="208" t="s">
        <v>289</v>
      </c>
      <c r="H206" s="209">
        <v>1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40</v>
      </c>
      <c r="O206" s="85"/>
      <c r="P206" s="214">
        <f>O206*H206</f>
        <v>0</v>
      </c>
      <c r="Q206" s="214">
        <v>0.00012640000000000001</v>
      </c>
      <c r="R206" s="214">
        <f>Q206*H206</f>
        <v>0.00012640000000000001</v>
      </c>
      <c r="S206" s="214">
        <v>0.0011000000000000001</v>
      </c>
      <c r="T206" s="215">
        <f>S206*H206</f>
        <v>0.0011000000000000001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270</v>
      </c>
      <c r="AT206" s="216" t="s">
        <v>131</v>
      </c>
      <c r="AU206" s="216" t="s">
        <v>79</v>
      </c>
      <c r="AY206" s="18" t="s">
        <v>128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77</v>
      </c>
      <c r="BK206" s="217">
        <f>ROUND(I206*H206,2)</f>
        <v>0</v>
      </c>
      <c r="BL206" s="18" t="s">
        <v>270</v>
      </c>
      <c r="BM206" s="216" t="s">
        <v>400</v>
      </c>
    </row>
    <row r="207" s="2" customFormat="1">
      <c r="A207" s="39"/>
      <c r="B207" s="40"/>
      <c r="C207" s="41"/>
      <c r="D207" s="218" t="s">
        <v>138</v>
      </c>
      <c r="E207" s="41"/>
      <c r="F207" s="219" t="s">
        <v>401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138</v>
      </c>
      <c r="AU207" s="18" t="s">
        <v>79</v>
      </c>
    </row>
    <row r="208" s="15" customFormat="1">
      <c r="A208" s="15"/>
      <c r="B208" s="261"/>
      <c r="C208" s="262"/>
      <c r="D208" s="218" t="s">
        <v>142</v>
      </c>
      <c r="E208" s="263" t="s">
        <v>19</v>
      </c>
      <c r="F208" s="264" t="s">
        <v>402</v>
      </c>
      <c r="G208" s="262"/>
      <c r="H208" s="263" t="s">
        <v>19</v>
      </c>
      <c r="I208" s="265"/>
      <c r="J208" s="262"/>
      <c r="K208" s="262"/>
      <c r="L208" s="266"/>
      <c r="M208" s="267"/>
      <c r="N208" s="268"/>
      <c r="O208" s="268"/>
      <c r="P208" s="268"/>
      <c r="Q208" s="268"/>
      <c r="R208" s="268"/>
      <c r="S208" s="268"/>
      <c r="T208" s="26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0" t="s">
        <v>142</v>
      </c>
      <c r="AU208" s="270" t="s">
        <v>79</v>
      </c>
      <c r="AV208" s="15" t="s">
        <v>77</v>
      </c>
      <c r="AW208" s="15" t="s">
        <v>31</v>
      </c>
      <c r="AX208" s="15" t="s">
        <v>69</v>
      </c>
      <c r="AY208" s="270" t="s">
        <v>128</v>
      </c>
    </row>
    <row r="209" s="13" customFormat="1">
      <c r="A209" s="13"/>
      <c r="B209" s="225"/>
      <c r="C209" s="226"/>
      <c r="D209" s="218" t="s">
        <v>142</v>
      </c>
      <c r="E209" s="227" t="s">
        <v>19</v>
      </c>
      <c r="F209" s="228" t="s">
        <v>77</v>
      </c>
      <c r="G209" s="226"/>
      <c r="H209" s="229">
        <v>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142</v>
      </c>
      <c r="AU209" s="235" t="s">
        <v>79</v>
      </c>
      <c r="AV209" s="13" t="s">
        <v>79</v>
      </c>
      <c r="AW209" s="13" t="s">
        <v>31</v>
      </c>
      <c r="AX209" s="13" t="s">
        <v>77</v>
      </c>
      <c r="AY209" s="235" t="s">
        <v>128</v>
      </c>
    </row>
    <row r="210" s="2" customFormat="1" ht="16.5" customHeight="1">
      <c r="A210" s="39"/>
      <c r="B210" s="40"/>
      <c r="C210" s="205" t="s">
        <v>403</v>
      </c>
      <c r="D210" s="205" t="s">
        <v>131</v>
      </c>
      <c r="E210" s="206" t="s">
        <v>404</v>
      </c>
      <c r="F210" s="207" t="s">
        <v>405</v>
      </c>
      <c r="G210" s="208" t="s">
        <v>289</v>
      </c>
      <c r="H210" s="209">
        <v>2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40</v>
      </c>
      <c r="O210" s="85"/>
      <c r="P210" s="214">
        <f>O210*H210</f>
        <v>0</v>
      </c>
      <c r="Q210" s="214">
        <v>0.00014435819999999999</v>
      </c>
      <c r="R210" s="214">
        <f>Q210*H210</f>
        <v>0.00028871639999999998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270</v>
      </c>
      <c r="AT210" s="216" t="s">
        <v>131</v>
      </c>
      <c r="AU210" s="216" t="s">
        <v>79</v>
      </c>
      <c r="AY210" s="18" t="s">
        <v>128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77</v>
      </c>
      <c r="BK210" s="217">
        <f>ROUND(I210*H210,2)</f>
        <v>0</v>
      </c>
      <c r="BL210" s="18" t="s">
        <v>270</v>
      </c>
      <c r="BM210" s="216" t="s">
        <v>406</v>
      </c>
    </row>
    <row r="211" s="2" customFormat="1">
      <c r="A211" s="39"/>
      <c r="B211" s="40"/>
      <c r="C211" s="41"/>
      <c r="D211" s="218" t="s">
        <v>138</v>
      </c>
      <c r="E211" s="41"/>
      <c r="F211" s="219" t="s">
        <v>407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138</v>
      </c>
      <c r="AU211" s="18" t="s">
        <v>79</v>
      </c>
    </row>
    <row r="212" s="2" customFormat="1" ht="16.5" customHeight="1">
      <c r="A212" s="39"/>
      <c r="B212" s="40"/>
      <c r="C212" s="251" t="s">
        <v>408</v>
      </c>
      <c r="D212" s="251" t="s">
        <v>326</v>
      </c>
      <c r="E212" s="252" t="s">
        <v>409</v>
      </c>
      <c r="F212" s="253" t="s">
        <v>410</v>
      </c>
      <c r="G212" s="254" t="s">
        <v>289</v>
      </c>
      <c r="H212" s="255">
        <v>1</v>
      </c>
      <c r="I212" s="256"/>
      <c r="J212" s="257">
        <f>ROUND(I212*H212,2)</f>
        <v>0</v>
      </c>
      <c r="K212" s="253" t="s">
        <v>135</v>
      </c>
      <c r="L212" s="258"/>
      <c r="M212" s="259" t="s">
        <v>19</v>
      </c>
      <c r="N212" s="260" t="s">
        <v>40</v>
      </c>
      <c r="O212" s="85"/>
      <c r="P212" s="214">
        <f>O212*H212</f>
        <v>0</v>
      </c>
      <c r="Q212" s="214">
        <v>0.00016000000000000001</v>
      </c>
      <c r="R212" s="214">
        <f>Q212*H212</f>
        <v>0.00016000000000000001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329</v>
      </c>
      <c r="AT212" s="216" t="s">
        <v>326</v>
      </c>
      <c r="AU212" s="216" t="s">
        <v>79</v>
      </c>
      <c r="AY212" s="18" t="s">
        <v>128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77</v>
      </c>
      <c r="BK212" s="217">
        <f>ROUND(I212*H212,2)</f>
        <v>0</v>
      </c>
      <c r="BL212" s="18" t="s">
        <v>270</v>
      </c>
      <c r="BM212" s="216" t="s">
        <v>411</v>
      </c>
    </row>
    <row r="213" s="2" customFormat="1">
      <c r="A213" s="39"/>
      <c r="B213" s="40"/>
      <c r="C213" s="41"/>
      <c r="D213" s="218" t="s">
        <v>138</v>
      </c>
      <c r="E213" s="41"/>
      <c r="F213" s="219" t="s">
        <v>410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138</v>
      </c>
      <c r="AU213" s="18" t="s">
        <v>79</v>
      </c>
    </row>
    <row r="214" s="2" customFormat="1" ht="16.5" customHeight="1">
      <c r="A214" s="39"/>
      <c r="B214" s="40"/>
      <c r="C214" s="205" t="s">
        <v>412</v>
      </c>
      <c r="D214" s="205" t="s">
        <v>131</v>
      </c>
      <c r="E214" s="206" t="s">
        <v>413</v>
      </c>
      <c r="F214" s="207" t="s">
        <v>414</v>
      </c>
      <c r="G214" s="208" t="s">
        <v>236</v>
      </c>
      <c r="H214" s="209">
        <v>0.001</v>
      </c>
      <c r="I214" s="210"/>
      <c r="J214" s="211">
        <f>ROUND(I214*H214,2)</f>
        <v>0</v>
      </c>
      <c r="K214" s="207" t="s">
        <v>135</v>
      </c>
      <c r="L214" s="45"/>
      <c r="M214" s="212" t="s">
        <v>19</v>
      </c>
      <c r="N214" s="213" t="s">
        <v>40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270</v>
      </c>
      <c r="AT214" s="216" t="s">
        <v>131</v>
      </c>
      <c r="AU214" s="216" t="s">
        <v>79</v>
      </c>
      <c r="AY214" s="18" t="s">
        <v>128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77</v>
      </c>
      <c r="BK214" s="217">
        <f>ROUND(I214*H214,2)</f>
        <v>0</v>
      </c>
      <c r="BL214" s="18" t="s">
        <v>270</v>
      </c>
      <c r="BM214" s="216" t="s">
        <v>415</v>
      </c>
    </row>
    <row r="215" s="2" customFormat="1">
      <c r="A215" s="39"/>
      <c r="B215" s="40"/>
      <c r="C215" s="41"/>
      <c r="D215" s="218" t="s">
        <v>138</v>
      </c>
      <c r="E215" s="41"/>
      <c r="F215" s="219" t="s">
        <v>416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138</v>
      </c>
      <c r="AU215" s="18" t="s">
        <v>79</v>
      </c>
    </row>
    <row r="216" s="2" customFormat="1">
      <c r="A216" s="39"/>
      <c r="B216" s="40"/>
      <c r="C216" s="41"/>
      <c r="D216" s="223" t="s">
        <v>140</v>
      </c>
      <c r="E216" s="41"/>
      <c r="F216" s="224" t="s">
        <v>417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140</v>
      </c>
      <c r="AU216" s="18" t="s">
        <v>79</v>
      </c>
    </row>
    <row r="217" s="12" customFormat="1" ht="22.8" customHeight="1">
      <c r="A217" s="12"/>
      <c r="B217" s="189"/>
      <c r="C217" s="190"/>
      <c r="D217" s="191" t="s">
        <v>68</v>
      </c>
      <c r="E217" s="203" t="s">
        <v>418</v>
      </c>
      <c r="F217" s="203" t="s">
        <v>419</v>
      </c>
      <c r="G217" s="190"/>
      <c r="H217" s="190"/>
      <c r="I217" s="193"/>
      <c r="J217" s="204">
        <f>BK217</f>
        <v>0</v>
      </c>
      <c r="K217" s="190"/>
      <c r="L217" s="195"/>
      <c r="M217" s="196"/>
      <c r="N217" s="197"/>
      <c r="O217" s="197"/>
      <c r="P217" s="198">
        <f>SUM(P218:P226)</f>
        <v>0</v>
      </c>
      <c r="Q217" s="197"/>
      <c r="R217" s="198">
        <f>SUM(R218:R226)</f>
        <v>0</v>
      </c>
      <c r="S217" s="197"/>
      <c r="T217" s="199">
        <f>SUM(T218:T226)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0" t="s">
        <v>79</v>
      </c>
      <c r="AT217" s="201" t="s">
        <v>68</v>
      </c>
      <c r="AU217" s="201" t="s">
        <v>77</v>
      </c>
      <c r="AY217" s="200" t="s">
        <v>128</v>
      </c>
      <c r="BK217" s="202">
        <f>SUM(BK218:BK226)</f>
        <v>0</v>
      </c>
    </row>
    <row r="218" s="2" customFormat="1" ht="16.5" customHeight="1">
      <c r="A218" s="39"/>
      <c r="B218" s="40"/>
      <c r="C218" s="205" t="s">
        <v>420</v>
      </c>
      <c r="D218" s="205" t="s">
        <v>131</v>
      </c>
      <c r="E218" s="206" t="s">
        <v>421</v>
      </c>
      <c r="F218" s="207" t="s">
        <v>422</v>
      </c>
      <c r="G218" s="208" t="s">
        <v>289</v>
      </c>
      <c r="H218" s="209">
        <v>14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40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270</v>
      </c>
      <c r="AT218" s="216" t="s">
        <v>131</v>
      </c>
      <c r="AU218" s="216" t="s">
        <v>79</v>
      </c>
      <c r="AY218" s="18" t="s">
        <v>128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77</v>
      </c>
      <c r="BK218" s="217">
        <f>ROUND(I218*H218,2)</f>
        <v>0</v>
      </c>
      <c r="BL218" s="18" t="s">
        <v>270</v>
      </c>
      <c r="BM218" s="216" t="s">
        <v>423</v>
      </c>
    </row>
    <row r="219" s="2" customFormat="1">
      <c r="A219" s="39"/>
      <c r="B219" s="40"/>
      <c r="C219" s="41"/>
      <c r="D219" s="218" t="s">
        <v>138</v>
      </c>
      <c r="E219" s="41"/>
      <c r="F219" s="219" t="s">
        <v>424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138</v>
      </c>
      <c r="AU219" s="18" t="s">
        <v>79</v>
      </c>
    </row>
    <row r="220" s="13" customFormat="1">
      <c r="A220" s="13"/>
      <c r="B220" s="225"/>
      <c r="C220" s="226"/>
      <c r="D220" s="218" t="s">
        <v>142</v>
      </c>
      <c r="E220" s="227" t="s">
        <v>19</v>
      </c>
      <c r="F220" s="228" t="s">
        <v>425</v>
      </c>
      <c r="G220" s="226"/>
      <c r="H220" s="229">
        <v>14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142</v>
      </c>
      <c r="AU220" s="235" t="s">
        <v>79</v>
      </c>
      <c r="AV220" s="13" t="s">
        <v>79</v>
      </c>
      <c r="AW220" s="13" t="s">
        <v>31</v>
      </c>
      <c r="AX220" s="13" t="s">
        <v>77</v>
      </c>
      <c r="AY220" s="235" t="s">
        <v>128</v>
      </c>
    </row>
    <row r="221" s="2" customFormat="1" ht="16.5" customHeight="1">
      <c r="A221" s="39"/>
      <c r="B221" s="40"/>
      <c r="C221" s="205" t="s">
        <v>426</v>
      </c>
      <c r="D221" s="205" t="s">
        <v>131</v>
      </c>
      <c r="E221" s="206" t="s">
        <v>427</v>
      </c>
      <c r="F221" s="207" t="s">
        <v>428</v>
      </c>
      <c r="G221" s="208" t="s">
        <v>187</v>
      </c>
      <c r="H221" s="209">
        <v>10.08</v>
      </c>
      <c r="I221" s="210"/>
      <c r="J221" s="211">
        <f>ROUND(I221*H221,2)</f>
        <v>0</v>
      </c>
      <c r="K221" s="207" t="s">
        <v>19</v>
      </c>
      <c r="L221" s="45"/>
      <c r="M221" s="212" t="s">
        <v>19</v>
      </c>
      <c r="N221" s="213" t="s">
        <v>40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270</v>
      </c>
      <c r="AT221" s="216" t="s">
        <v>131</v>
      </c>
      <c r="AU221" s="216" t="s">
        <v>79</v>
      </c>
      <c r="AY221" s="18" t="s">
        <v>128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77</v>
      </c>
      <c r="BK221" s="217">
        <f>ROUND(I221*H221,2)</f>
        <v>0</v>
      </c>
      <c r="BL221" s="18" t="s">
        <v>270</v>
      </c>
      <c r="BM221" s="216" t="s">
        <v>429</v>
      </c>
    </row>
    <row r="222" s="2" customFormat="1">
      <c r="A222" s="39"/>
      <c r="B222" s="40"/>
      <c r="C222" s="41"/>
      <c r="D222" s="218" t="s">
        <v>138</v>
      </c>
      <c r="E222" s="41"/>
      <c r="F222" s="219" t="s">
        <v>430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138</v>
      </c>
      <c r="AU222" s="18" t="s">
        <v>79</v>
      </c>
    </row>
    <row r="223" s="13" customFormat="1">
      <c r="A223" s="13"/>
      <c r="B223" s="225"/>
      <c r="C223" s="226"/>
      <c r="D223" s="218" t="s">
        <v>142</v>
      </c>
      <c r="E223" s="227" t="s">
        <v>19</v>
      </c>
      <c r="F223" s="228" t="s">
        <v>431</v>
      </c>
      <c r="G223" s="226"/>
      <c r="H223" s="229">
        <v>10.08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142</v>
      </c>
      <c r="AU223" s="235" t="s">
        <v>79</v>
      </c>
      <c r="AV223" s="13" t="s">
        <v>79</v>
      </c>
      <c r="AW223" s="13" t="s">
        <v>31</v>
      </c>
      <c r="AX223" s="13" t="s">
        <v>77</v>
      </c>
      <c r="AY223" s="235" t="s">
        <v>128</v>
      </c>
    </row>
    <row r="224" s="2" customFormat="1" ht="16.5" customHeight="1">
      <c r="A224" s="39"/>
      <c r="B224" s="40"/>
      <c r="C224" s="205" t="s">
        <v>432</v>
      </c>
      <c r="D224" s="205" t="s">
        <v>131</v>
      </c>
      <c r="E224" s="206" t="s">
        <v>433</v>
      </c>
      <c r="F224" s="207" t="s">
        <v>434</v>
      </c>
      <c r="G224" s="208" t="s">
        <v>187</v>
      </c>
      <c r="H224" s="209">
        <v>10.800000000000001</v>
      </c>
      <c r="I224" s="210"/>
      <c r="J224" s="211">
        <f>ROUND(I224*H224,2)</f>
        <v>0</v>
      </c>
      <c r="K224" s="207" t="s">
        <v>19</v>
      </c>
      <c r="L224" s="45"/>
      <c r="M224" s="212" t="s">
        <v>19</v>
      </c>
      <c r="N224" s="213" t="s">
        <v>40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270</v>
      </c>
      <c r="AT224" s="216" t="s">
        <v>131</v>
      </c>
      <c r="AU224" s="216" t="s">
        <v>79</v>
      </c>
      <c r="AY224" s="18" t="s">
        <v>128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77</v>
      </c>
      <c r="BK224" s="217">
        <f>ROUND(I224*H224,2)</f>
        <v>0</v>
      </c>
      <c r="BL224" s="18" t="s">
        <v>270</v>
      </c>
      <c r="BM224" s="216" t="s">
        <v>435</v>
      </c>
    </row>
    <row r="225" s="2" customFormat="1">
      <c r="A225" s="39"/>
      <c r="B225" s="40"/>
      <c r="C225" s="41"/>
      <c r="D225" s="218" t="s">
        <v>138</v>
      </c>
      <c r="E225" s="41"/>
      <c r="F225" s="219" t="s">
        <v>436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138</v>
      </c>
      <c r="AU225" s="18" t="s">
        <v>79</v>
      </c>
    </row>
    <row r="226" s="13" customFormat="1">
      <c r="A226" s="13"/>
      <c r="B226" s="225"/>
      <c r="C226" s="226"/>
      <c r="D226" s="218" t="s">
        <v>142</v>
      </c>
      <c r="E226" s="227" t="s">
        <v>19</v>
      </c>
      <c r="F226" s="228" t="s">
        <v>437</v>
      </c>
      <c r="G226" s="226"/>
      <c r="H226" s="229">
        <v>10.800000000000001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142</v>
      </c>
      <c r="AU226" s="235" t="s">
        <v>79</v>
      </c>
      <c r="AV226" s="13" t="s">
        <v>79</v>
      </c>
      <c r="AW226" s="13" t="s">
        <v>31</v>
      </c>
      <c r="AX226" s="13" t="s">
        <v>77</v>
      </c>
      <c r="AY226" s="235" t="s">
        <v>128</v>
      </c>
    </row>
    <row r="227" s="12" customFormat="1" ht="22.8" customHeight="1">
      <c r="A227" s="12"/>
      <c r="B227" s="189"/>
      <c r="C227" s="190"/>
      <c r="D227" s="191" t="s">
        <v>68</v>
      </c>
      <c r="E227" s="203" t="s">
        <v>438</v>
      </c>
      <c r="F227" s="203" t="s">
        <v>439</v>
      </c>
      <c r="G227" s="190"/>
      <c r="H227" s="190"/>
      <c r="I227" s="193"/>
      <c r="J227" s="204">
        <f>BK227</f>
        <v>0</v>
      </c>
      <c r="K227" s="190"/>
      <c r="L227" s="195"/>
      <c r="M227" s="196"/>
      <c r="N227" s="197"/>
      <c r="O227" s="197"/>
      <c r="P227" s="198">
        <f>SUM(P228:P236)</f>
        <v>0</v>
      </c>
      <c r="Q227" s="197"/>
      <c r="R227" s="198">
        <f>SUM(R228:R236)</f>
        <v>0.0017599999999999999</v>
      </c>
      <c r="S227" s="197"/>
      <c r="T227" s="199">
        <f>SUM(T228:T236)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0" t="s">
        <v>79</v>
      </c>
      <c r="AT227" s="201" t="s">
        <v>68</v>
      </c>
      <c r="AU227" s="201" t="s">
        <v>77</v>
      </c>
      <c r="AY227" s="200" t="s">
        <v>128</v>
      </c>
      <c r="BK227" s="202">
        <f>SUM(BK228:BK236)</f>
        <v>0</v>
      </c>
    </row>
    <row r="228" s="2" customFormat="1" ht="16.5" customHeight="1">
      <c r="A228" s="39"/>
      <c r="B228" s="40"/>
      <c r="C228" s="205" t="s">
        <v>440</v>
      </c>
      <c r="D228" s="205" t="s">
        <v>131</v>
      </c>
      <c r="E228" s="206" t="s">
        <v>441</v>
      </c>
      <c r="F228" s="207" t="s">
        <v>442</v>
      </c>
      <c r="G228" s="208" t="s">
        <v>187</v>
      </c>
      <c r="H228" s="209">
        <v>0.14999999999999999</v>
      </c>
      <c r="I228" s="210"/>
      <c r="J228" s="211">
        <f>ROUND(I228*H228,2)</f>
        <v>0</v>
      </c>
      <c r="K228" s="207" t="s">
        <v>135</v>
      </c>
      <c r="L228" s="45"/>
      <c r="M228" s="212" t="s">
        <v>19</v>
      </c>
      <c r="N228" s="213" t="s">
        <v>40</v>
      </c>
      <c r="O228" s="85"/>
      <c r="P228" s="214">
        <f>O228*H228</f>
        <v>0</v>
      </c>
      <c r="Q228" s="214">
        <v>0.00040000000000000002</v>
      </c>
      <c r="R228" s="214">
        <f>Q228*H228</f>
        <v>6.0000000000000002E-05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270</v>
      </c>
      <c r="AT228" s="216" t="s">
        <v>131</v>
      </c>
      <c r="AU228" s="216" t="s">
        <v>79</v>
      </c>
      <c r="AY228" s="18" t="s">
        <v>128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77</v>
      </c>
      <c r="BK228" s="217">
        <f>ROUND(I228*H228,2)</f>
        <v>0</v>
      </c>
      <c r="BL228" s="18" t="s">
        <v>270</v>
      </c>
      <c r="BM228" s="216" t="s">
        <v>443</v>
      </c>
    </row>
    <row r="229" s="2" customFormat="1">
      <c r="A229" s="39"/>
      <c r="B229" s="40"/>
      <c r="C229" s="41"/>
      <c r="D229" s="218" t="s">
        <v>138</v>
      </c>
      <c r="E229" s="41"/>
      <c r="F229" s="219" t="s">
        <v>444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138</v>
      </c>
      <c r="AU229" s="18" t="s">
        <v>79</v>
      </c>
    </row>
    <row r="230" s="2" customFormat="1">
      <c r="A230" s="39"/>
      <c r="B230" s="40"/>
      <c r="C230" s="41"/>
      <c r="D230" s="223" t="s">
        <v>140</v>
      </c>
      <c r="E230" s="41"/>
      <c r="F230" s="224" t="s">
        <v>445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140</v>
      </c>
      <c r="AU230" s="18" t="s">
        <v>79</v>
      </c>
    </row>
    <row r="231" s="13" customFormat="1">
      <c r="A231" s="13"/>
      <c r="B231" s="225"/>
      <c r="C231" s="226"/>
      <c r="D231" s="218" t="s">
        <v>142</v>
      </c>
      <c r="E231" s="227" t="s">
        <v>19</v>
      </c>
      <c r="F231" s="228" t="s">
        <v>446</v>
      </c>
      <c r="G231" s="226"/>
      <c r="H231" s="229">
        <v>0.14999999999999999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142</v>
      </c>
      <c r="AU231" s="235" t="s">
        <v>79</v>
      </c>
      <c r="AV231" s="13" t="s">
        <v>79</v>
      </c>
      <c r="AW231" s="13" t="s">
        <v>31</v>
      </c>
      <c r="AX231" s="13" t="s">
        <v>77</v>
      </c>
      <c r="AY231" s="235" t="s">
        <v>128</v>
      </c>
    </row>
    <row r="232" s="2" customFormat="1" ht="16.5" customHeight="1">
      <c r="A232" s="39"/>
      <c r="B232" s="40"/>
      <c r="C232" s="251" t="s">
        <v>447</v>
      </c>
      <c r="D232" s="251" t="s">
        <v>326</v>
      </c>
      <c r="E232" s="252" t="s">
        <v>448</v>
      </c>
      <c r="F232" s="253" t="s">
        <v>449</v>
      </c>
      <c r="G232" s="254" t="s">
        <v>289</v>
      </c>
      <c r="H232" s="255">
        <v>1</v>
      </c>
      <c r="I232" s="256"/>
      <c r="J232" s="257">
        <f>ROUND(I232*H232,2)</f>
        <v>0</v>
      </c>
      <c r="K232" s="253" t="s">
        <v>19</v>
      </c>
      <c r="L232" s="258"/>
      <c r="M232" s="259" t="s">
        <v>19</v>
      </c>
      <c r="N232" s="260" t="s">
        <v>40</v>
      </c>
      <c r="O232" s="85"/>
      <c r="P232" s="214">
        <f>O232*H232</f>
        <v>0</v>
      </c>
      <c r="Q232" s="214">
        <v>0.0016999999999999999</v>
      </c>
      <c r="R232" s="214">
        <f>Q232*H232</f>
        <v>0.0016999999999999999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329</v>
      </c>
      <c r="AT232" s="216" t="s">
        <v>326</v>
      </c>
      <c r="AU232" s="216" t="s">
        <v>79</v>
      </c>
      <c r="AY232" s="18" t="s">
        <v>128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77</v>
      </c>
      <c r="BK232" s="217">
        <f>ROUND(I232*H232,2)</f>
        <v>0</v>
      </c>
      <c r="BL232" s="18" t="s">
        <v>270</v>
      </c>
      <c r="BM232" s="216" t="s">
        <v>450</v>
      </c>
    </row>
    <row r="233" s="2" customFormat="1">
      <c r="A233" s="39"/>
      <c r="B233" s="40"/>
      <c r="C233" s="41"/>
      <c r="D233" s="218" t="s">
        <v>138</v>
      </c>
      <c r="E233" s="41"/>
      <c r="F233" s="219" t="s">
        <v>449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138</v>
      </c>
      <c r="AU233" s="18" t="s">
        <v>79</v>
      </c>
    </row>
    <row r="234" s="2" customFormat="1" ht="16.5" customHeight="1">
      <c r="A234" s="39"/>
      <c r="B234" s="40"/>
      <c r="C234" s="205" t="s">
        <v>451</v>
      </c>
      <c r="D234" s="205" t="s">
        <v>131</v>
      </c>
      <c r="E234" s="206" t="s">
        <v>452</v>
      </c>
      <c r="F234" s="207" t="s">
        <v>453</v>
      </c>
      <c r="G234" s="208" t="s">
        <v>236</v>
      </c>
      <c r="H234" s="209">
        <v>0.002</v>
      </c>
      <c r="I234" s="210"/>
      <c r="J234" s="211">
        <f>ROUND(I234*H234,2)</f>
        <v>0</v>
      </c>
      <c r="K234" s="207" t="s">
        <v>135</v>
      </c>
      <c r="L234" s="45"/>
      <c r="M234" s="212" t="s">
        <v>19</v>
      </c>
      <c r="N234" s="213" t="s">
        <v>40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270</v>
      </c>
      <c r="AT234" s="216" t="s">
        <v>131</v>
      </c>
      <c r="AU234" s="216" t="s">
        <v>79</v>
      </c>
      <c r="AY234" s="18" t="s">
        <v>128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77</v>
      </c>
      <c r="BK234" s="217">
        <f>ROUND(I234*H234,2)</f>
        <v>0</v>
      </c>
      <c r="BL234" s="18" t="s">
        <v>270</v>
      </c>
      <c r="BM234" s="216" t="s">
        <v>454</v>
      </c>
    </row>
    <row r="235" s="2" customFormat="1">
      <c r="A235" s="39"/>
      <c r="B235" s="40"/>
      <c r="C235" s="41"/>
      <c r="D235" s="218" t="s">
        <v>138</v>
      </c>
      <c r="E235" s="41"/>
      <c r="F235" s="219" t="s">
        <v>455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138</v>
      </c>
      <c r="AU235" s="18" t="s">
        <v>79</v>
      </c>
    </row>
    <row r="236" s="2" customFormat="1">
      <c r="A236" s="39"/>
      <c r="B236" s="40"/>
      <c r="C236" s="41"/>
      <c r="D236" s="223" t="s">
        <v>140</v>
      </c>
      <c r="E236" s="41"/>
      <c r="F236" s="224" t="s">
        <v>456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140</v>
      </c>
      <c r="AU236" s="18" t="s">
        <v>79</v>
      </c>
    </row>
    <row r="237" s="12" customFormat="1" ht="25.92" customHeight="1">
      <c r="A237" s="12"/>
      <c r="B237" s="189"/>
      <c r="C237" s="190"/>
      <c r="D237" s="191" t="s">
        <v>68</v>
      </c>
      <c r="E237" s="192" t="s">
        <v>457</v>
      </c>
      <c r="F237" s="192" t="s">
        <v>458</v>
      </c>
      <c r="G237" s="190"/>
      <c r="H237" s="190"/>
      <c r="I237" s="193"/>
      <c r="J237" s="194">
        <f>BK237</f>
        <v>0</v>
      </c>
      <c r="K237" s="190"/>
      <c r="L237" s="195"/>
      <c r="M237" s="196"/>
      <c r="N237" s="197"/>
      <c r="O237" s="197"/>
      <c r="P237" s="198">
        <f>SUM(P238:P264)</f>
        <v>0</v>
      </c>
      <c r="Q237" s="197"/>
      <c r="R237" s="198">
        <f>SUM(R238:R264)</f>
        <v>0.00019000000000000001</v>
      </c>
      <c r="S237" s="197"/>
      <c r="T237" s="199">
        <f>SUM(T238:T264)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0" t="s">
        <v>136</v>
      </c>
      <c r="AT237" s="201" t="s">
        <v>68</v>
      </c>
      <c r="AU237" s="201" t="s">
        <v>69</v>
      </c>
      <c r="AY237" s="200" t="s">
        <v>128</v>
      </c>
      <c r="BK237" s="202">
        <f>SUM(BK238:BK264)</f>
        <v>0</v>
      </c>
    </row>
    <row r="238" s="2" customFormat="1" ht="16.5" customHeight="1">
      <c r="A238" s="39"/>
      <c r="B238" s="40"/>
      <c r="C238" s="205" t="s">
        <v>459</v>
      </c>
      <c r="D238" s="205" t="s">
        <v>131</v>
      </c>
      <c r="E238" s="206" t="s">
        <v>460</v>
      </c>
      <c r="F238" s="207" t="s">
        <v>461</v>
      </c>
      <c r="G238" s="208" t="s">
        <v>134</v>
      </c>
      <c r="H238" s="209">
        <v>5</v>
      </c>
      <c r="I238" s="210"/>
      <c r="J238" s="211">
        <f>ROUND(I238*H238,2)</f>
        <v>0</v>
      </c>
      <c r="K238" s="207" t="s">
        <v>19</v>
      </c>
      <c r="L238" s="45"/>
      <c r="M238" s="212" t="s">
        <v>19</v>
      </c>
      <c r="N238" s="213" t="s">
        <v>40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462</v>
      </c>
      <c r="AT238" s="216" t="s">
        <v>131</v>
      </c>
      <c r="AU238" s="216" t="s">
        <v>77</v>
      </c>
      <c r="AY238" s="18" t="s">
        <v>128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77</v>
      </c>
      <c r="BK238" s="217">
        <f>ROUND(I238*H238,2)</f>
        <v>0</v>
      </c>
      <c r="BL238" s="18" t="s">
        <v>462</v>
      </c>
      <c r="BM238" s="216" t="s">
        <v>463</v>
      </c>
    </row>
    <row r="239" s="2" customFormat="1">
      <c r="A239" s="39"/>
      <c r="B239" s="40"/>
      <c r="C239" s="41"/>
      <c r="D239" s="218" t="s">
        <v>138</v>
      </c>
      <c r="E239" s="41"/>
      <c r="F239" s="219" t="s">
        <v>464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138</v>
      </c>
      <c r="AU239" s="18" t="s">
        <v>77</v>
      </c>
    </row>
    <row r="240" s="13" customFormat="1">
      <c r="A240" s="13"/>
      <c r="B240" s="225"/>
      <c r="C240" s="226"/>
      <c r="D240" s="218" t="s">
        <v>142</v>
      </c>
      <c r="E240" s="227" t="s">
        <v>19</v>
      </c>
      <c r="F240" s="228" t="s">
        <v>465</v>
      </c>
      <c r="G240" s="226"/>
      <c r="H240" s="229">
        <v>2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142</v>
      </c>
      <c r="AU240" s="235" t="s">
        <v>77</v>
      </c>
      <c r="AV240" s="13" t="s">
        <v>79</v>
      </c>
      <c r="AW240" s="13" t="s">
        <v>31</v>
      </c>
      <c r="AX240" s="13" t="s">
        <v>69</v>
      </c>
      <c r="AY240" s="235" t="s">
        <v>128</v>
      </c>
    </row>
    <row r="241" s="13" customFormat="1">
      <c r="A241" s="13"/>
      <c r="B241" s="225"/>
      <c r="C241" s="226"/>
      <c r="D241" s="218" t="s">
        <v>142</v>
      </c>
      <c r="E241" s="227" t="s">
        <v>19</v>
      </c>
      <c r="F241" s="228" t="s">
        <v>466</v>
      </c>
      <c r="G241" s="226"/>
      <c r="H241" s="229">
        <v>2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142</v>
      </c>
      <c r="AU241" s="235" t="s">
        <v>77</v>
      </c>
      <c r="AV241" s="13" t="s">
        <v>79</v>
      </c>
      <c r="AW241" s="13" t="s">
        <v>31</v>
      </c>
      <c r="AX241" s="13" t="s">
        <v>69</v>
      </c>
      <c r="AY241" s="235" t="s">
        <v>128</v>
      </c>
    </row>
    <row r="242" s="13" customFormat="1">
      <c r="A242" s="13"/>
      <c r="B242" s="225"/>
      <c r="C242" s="226"/>
      <c r="D242" s="218" t="s">
        <v>142</v>
      </c>
      <c r="E242" s="227" t="s">
        <v>19</v>
      </c>
      <c r="F242" s="228" t="s">
        <v>467</v>
      </c>
      <c r="G242" s="226"/>
      <c r="H242" s="229">
        <v>1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142</v>
      </c>
      <c r="AU242" s="235" t="s">
        <v>77</v>
      </c>
      <c r="AV242" s="13" t="s">
        <v>79</v>
      </c>
      <c r="AW242" s="13" t="s">
        <v>31</v>
      </c>
      <c r="AX242" s="13" t="s">
        <v>69</v>
      </c>
      <c r="AY242" s="235" t="s">
        <v>128</v>
      </c>
    </row>
    <row r="243" s="14" customFormat="1">
      <c r="A243" s="14"/>
      <c r="B243" s="236"/>
      <c r="C243" s="237"/>
      <c r="D243" s="218" t="s">
        <v>142</v>
      </c>
      <c r="E243" s="238" t="s">
        <v>19</v>
      </c>
      <c r="F243" s="239" t="s">
        <v>149</v>
      </c>
      <c r="G243" s="237"/>
      <c r="H243" s="240">
        <v>5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142</v>
      </c>
      <c r="AU243" s="246" t="s">
        <v>77</v>
      </c>
      <c r="AV243" s="14" t="s">
        <v>136</v>
      </c>
      <c r="AW243" s="14" t="s">
        <v>31</v>
      </c>
      <c r="AX243" s="14" t="s">
        <v>77</v>
      </c>
      <c r="AY243" s="246" t="s">
        <v>128</v>
      </c>
    </row>
    <row r="244" s="2" customFormat="1" ht="16.5" customHeight="1">
      <c r="A244" s="39"/>
      <c r="B244" s="40"/>
      <c r="C244" s="251" t="s">
        <v>468</v>
      </c>
      <c r="D244" s="251" t="s">
        <v>326</v>
      </c>
      <c r="E244" s="252" t="s">
        <v>469</v>
      </c>
      <c r="F244" s="253" t="s">
        <v>470</v>
      </c>
      <c r="G244" s="254" t="s">
        <v>289</v>
      </c>
      <c r="H244" s="255">
        <v>1</v>
      </c>
      <c r="I244" s="256"/>
      <c r="J244" s="257">
        <f>ROUND(I244*H244,2)</f>
        <v>0</v>
      </c>
      <c r="K244" s="253" t="s">
        <v>135</v>
      </c>
      <c r="L244" s="258"/>
      <c r="M244" s="259" t="s">
        <v>19</v>
      </c>
      <c r="N244" s="260" t="s">
        <v>40</v>
      </c>
      <c r="O244" s="85"/>
      <c r="P244" s="214">
        <f>O244*H244</f>
        <v>0</v>
      </c>
      <c r="Q244" s="214">
        <v>9.0000000000000006E-05</v>
      </c>
      <c r="R244" s="214">
        <f>Q244*H244</f>
        <v>9.0000000000000006E-05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462</v>
      </c>
      <c r="AT244" s="216" t="s">
        <v>326</v>
      </c>
      <c r="AU244" s="216" t="s">
        <v>77</v>
      </c>
      <c r="AY244" s="18" t="s">
        <v>128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77</v>
      </c>
      <c r="BK244" s="217">
        <f>ROUND(I244*H244,2)</f>
        <v>0</v>
      </c>
      <c r="BL244" s="18" t="s">
        <v>462</v>
      </c>
      <c r="BM244" s="216" t="s">
        <v>471</v>
      </c>
    </row>
    <row r="245" s="2" customFormat="1">
      <c r="A245" s="39"/>
      <c r="B245" s="40"/>
      <c r="C245" s="41"/>
      <c r="D245" s="218" t="s">
        <v>138</v>
      </c>
      <c r="E245" s="41"/>
      <c r="F245" s="219" t="s">
        <v>470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138</v>
      </c>
      <c r="AU245" s="18" t="s">
        <v>77</v>
      </c>
    </row>
    <row r="246" s="2" customFormat="1" ht="16.5" customHeight="1">
      <c r="A246" s="39"/>
      <c r="B246" s="40"/>
      <c r="C246" s="251" t="s">
        <v>472</v>
      </c>
      <c r="D246" s="251" t="s">
        <v>326</v>
      </c>
      <c r="E246" s="252" t="s">
        <v>473</v>
      </c>
      <c r="F246" s="253" t="s">
        <v>474</v>
      </c>
      <c r="G246" s="254" t="s">
        <v>289</v>
      </c>
      <c r="H246" s="255">
        <v>1</v>
      </c>
      <c r="I246" s="256"/>
      <c r="J246" s="257">
        <f>ROUND(I246*H246,2)</f>
        <v>0</v>
      </c>
      <c r="K246" s="253" t="s">
        <v>19</v>
      </c>
      <c r="L246" s="258"/>
      <c r="M246" s="259" t="s">
        <v>19</v>
      </c>
      <c r="N246" s="260" t="s">
        <v>40</v>
      </c>
      <c r="O246" s="85"/>
      <c r="P246" s="214">
        <f>O246*H246</f>
        <v>0</v>
      </c>
      <c r="Q246" s="214">
        <v>0.00010000000000000001</v>
      </c>
      <c r="R246" s="214">
        <f>Q246*H246</f>
        <v>0.00010000000000000001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462</v>
      </c>
      <c r="AT246" s="216" t="s">
        <v>326</v>
      </c>
      <c r="AU246" s="216" t="s">
        <v>77</v>
      </c>
      <c r="AY246" s="18" t="s">
        <v>128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77</v>
      </c>
      <c r="BK246" s="217">
        <f>ROUND(I246*H246,2)</f>
        <v>0</v>
      </c>
      <c r="BL246" s="18" t="s">
        <v>462</v>
      </c>
      <c r="BM246" s="216" t="s">
        <v>475</v>
      </c>
    </row>
    <row r="247" s="2" customFormat="1">
      <c r="A247" s="39"/>
      <c r="B247" s="40"/>
      <c r="C247" s="41"/>
      <c r="D247" s="218" t="s">
        <v>138</v>
      </c>
      <c r="E247" s="41"/>
      <c r="F247" s="219" t="s">
        <v>476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138</v>
      </c>
      <c r="AU247" s="18" t="s">
        <v>77</v>
      </c>
    </row>
    <row r="248" s="2" customFormat="1" ht="24.15" customHeight="1">
      <c r="A248" s="39"/>
      <c r="B248" s="40"/>
      <c r="C248" s="251" t="s">
        <v>477</v>
      </c>
      <c r="D248" s="251" t="s">
        <v>326</v>
      </c>
      <c r="E248" s="252" t="s">
        <v>478</v>
      </c>
      <c r="F248" s="253" t="s">
        <v>479</v>
      </c>
      <c r="G248" s="254" t="s">
        <v>289</v>
      </c>
      <c r="H248" s="255">
        <v>1</v>
      </c>
      <c r="I248" s="256"/>
      <c r="J248" s="257">
        <f>ROUND(I248*H248,2)</f>
        <v>0</v>
      </c>
      <c r="K248" s="253" t="s">
        <v>19</v>
      </c>
      <c r="L248" s="258"/>
      <c r="M248" s="259" t="s">
        <v>19</v>
      </c>
      <c r="N248" s="260" t="s">
        <v>40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462</v>
      </c>
      <c r="AT248" s="216" t="s">
        <v>326</v>
      </c>
      <c r="AU248" s="216" t="s">
        <v>77</v>
      </c>
      <c r="AY248" s="18" t="s">
        <v>128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77</v>
      </c>
      <c r="BK248" s="217">
        <f>ROUND(I248*H248,2)</f>
        <v>0</v>
      </c>
      <c r="BL248" s="18" t="s">
        <v>462</v>
      </c>
      <c r="BM248" s="216" t="s">
        <v>480</v>
      </c>
    </row>
    <row r="249" s="2" customFormat="1">
      <c r="A249" s="39"/>
      <c r="B249" s="40"/>
      <c r="C249" s="41"/>
      <c r="D249" s="218" t="s">
        <v>138</v>
      </c>
      <c r="E249" s="41"/>
      <c r="F249" s="219" t="s">
        <v>479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138</v>
      </c>
      <c r="AU249" s="18" t="s">
        <v>77</v>
      </c>
    </row>
    <row r="250" s="2" customFormat="1" ht="16.5" customHeight="1">
      <c r="A250" s="39"/>
      <c r="B250" s="40"/>
      <c r="C250" s="251" t="s">
        <v>481</v>
      </c>
      <c r="D250" s="251" t="s">
        <v>326</v>
      </c>
      <c r="E250" s="252" t="s">
        <v>482</v>
      </c>
      <c r="F250" s="253" t="s">
        <v>483</v>
      </c>
      <c r="G250" s="254" t="s">
        <v>289</v>
      </c>
      <c r="H250" s="255">
        <v>1</v>
      </c>
      <c r="I250" s="256"/>
      <c r="J250" s="257">
        <f>ROUND(I250*H250,2)</f>
        <v>0</v>
      </c>
      <c r="K250" s="253" t="s">
        <v>19</v>
      </c>
      <c r="L250" s="258"/>
      <c r="M250" s="259" t="s">
        <v>19</v>
      </c>
      <c r="N250" s="260" t="s">
        <v>40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462</v>
      </c>
      <c r="AT250" s="216" t="s">
        <v>326</v>
      </c>
      <c r="AU250" s="216" t="s">
        <v>77</v>
      </c>
      <c r="AY250" s="18" t="s">
        <v>128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77</v>
      </c>
      <c r="BK250" s="217">
        <f>ROUND(I250*H250,2)</f>
        <v>0</v>
      </c>
      <c r="BL250" s="18" t="s">
        <v>462</v>
      </c>
      <c r="BM250" s="216" t="s">
        <v>484</v>
      </c>
    </row>
    <row r="251" s="2" customFormat="1">
      <c r="A251" s="39"/>
      <c r="B251" s="40"/>
      <c r="C251" s="41"/>
      <c r="D251" s="218" t="s">
        <v>138</v>
      </c>
      <c r="E251" s="41"/>
      <c r="F251" s="219" t="s">
        <v>485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138</v>
      </c>
      <c r="AU251" s="18" t="s">
        <v>77</v>
      </c>
    </row>
    <row r="252" s="2" customFormat="1" ht="16.5" customHeight="1">
      <c r="A252" s="39"/>
      <c r="B252" s="40"/>
      <c r="C252" s="205" t="s">
        <v>486</v>
      </c>
      <c r="D252" s="205" t="s">
        <v>131</v>
      </c>
      <c r="E252" s="206" t="s">
        <v>487</v>
      </c>
      <c r="F252" s="207" t="s">
        <v>488</v>
      </c>
      <c r="G252" s="208" t="s">
        <v>134</v>
      </c>
      <c r="H252" s="209">
        <v>4</v>
      </c>
      <c r="I252" s="210"/>
      <c r="J252" s="211">
        <f>ROUND(I252*H252,2)</f>
        <v>0</v>
      </c>
      <c r="K252" s="207" t="s">
        <v>135</v>
      </c>
      <c r="L252" s="45"/>
      <c r="M252" s="212" t="s">
        <v>19</v>
      </c>
      <c r="N252" s="213" t="s">
        <v>40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462</v>
      </c>
      <c r="AT252" s="216" t="s">
        <v>131</v>
      </c>
      <c r="AU252" s="216" t="s">
        <v>77</v>
      </c>
      <c r="AY252" s="18" t="s">
        <v>128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77</v>
      </c>
      <c r="BK252" s="217">
        <f>ROUND(I252*H252,2)</f>
        <v>0</v>
      </c>
      <c r="BL252" s="18" t="s">
        <v>462</v>
      </c>
      <c r="BM252" s="216" t="s">
        <v>489</v>
      </c>
    </row>
    <row r="253" s="2" customFormat="1">
      <c r="A253" s="39"/>
      <c r="B253" s="40"/>
      <c r="C253" s="41"/>
      <c r="D253" s="218" t="s">
        <v>138</v>
      </c>
      <c r="E253" s="41"/>
      <c r="F253" s="219" t="s">
        <v>490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138</v>
      </c>
      <c r="AU253" s="18" t="s">
        <v>77</v>
      </c>
    </row>
    <row r="254" s="2" customFormat="1">
      <c r="A254" s="39"/>
      <c r="B254" s="40"/>
      <c r="C254" s="41"/>
      <c r="D254" s="223" t="s">
        <v>140</v>
      </c>
      <c r="E254" s="41"/>
      <c r="F254" s="224" t="s">
        <v>491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140</v>
      </c>
      <c r="AU254" s="18" t="s">
        <v>77</v>
      </c>
    </row>
    <row r="255" s="13" customFormat="1">
      <c r="A255" s="13"/>
      <c r="B255" s="225"/>
      <c r="C255" s="226"/>
      <c r="D255" s="218" t="s">
        <v>142</v>
      </c>
      <c r="E255" s="227" t="s">
        <v>19</v>
      </c>
      <c r="F255" s="228" t="s">
        <v>492</v>
      </c>
      <c r="G255" s="226"/>
      <c r="H255" s="229">
        <v>4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142</v>
      </c>
      <c r="AU255" s="235" t="s">
        <v>77</v>
      </c>
      <c r="AV255" s="13" t="s">
        <v>79</v>
      </c>
      <c r="AW255" s="13" t="s">
        <v>31</v>
      </c>
      <c r="AX255" s="13" t="s">
        <v>77</v>
      </c>
      <c r="AY255" s="235" t="s">
        <v>128</v>
      </c>
    </row>
    <row r="256" s="2" customFormat="1" ht="16.5" customHeight="1">
      <c r="A256" s="39"/>
      <c r="B256" s="40"/>
      <c r="C256" s="251" t="s">
        <v>493</v>
      </c>
      <c r="D256" s="251" t="s">
        <v>326</v>
      </c>
      <c r="E256" s="252" t="s">
        <v>494</v>
      </c>
      <c r="F256" s="253" t="s">
        <v>495</v>
      </c>
      <c r="G256" s="254" t="s">
        <v>19</v>
      </c>
      <c r="H256" s="255">
        <v>1</v>
      </c>
      <c r="I256" s="256"/>
      <c r="J256" s="257">
        <f>ROUND(I256*H256,2)</f>
        <v>0</v>
      </c>
      <c r="K256" s="253" t="s">
        <v>19</v>
      </c>
      <c r="L256" s="258"/>
      <c r="M256" s="259" t="s">
        <v>19</v>
      </c>
      <c r="N256" s="260" t="s">
        <v>40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462</v>
      </c>
      <c r="AT256" s="216" t="s">
        <v>326</v>
      </c>
      <c r="AU256" s="216" t="s">
        <v>77</v>
      </c>
      <c r="AY256" s="18" t="s">
        <v>128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77</v>
      </c>
      <c r="BK256" s="217">
        <f>ROUND(I256*H256,2)</f>
        <v>0</v>
      </c>
      <c r="BL256" s="18" t="s">
        <v>462</v>
      </c>
      <c r="BM256" s="216" t="s">
        <v>496</v>
      </c>
    </row>
    <row r="257" s="2" customFormat="1">
      <c r="A257" s="39"/>
      <c r="B257" s="40"/>
      <c r="C257" s="41"/>
      <c r="D257" s="218" t="s">
        <v>138</v>
      </c>
      <c r="E257" s="41"/>
      <c r="F257" s="219" t="s">
        <v>495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138</v>
      </c>
      <c r="AU257" s="18" t="s">
        <v>77</v>
      </c>
    </row>
    <row r="258" s="15" customFormat="1">
      <c r="A258" s="15"/>
      <c r="B258" s="261"/>
      <c r="C258" s="262"/>
      <c r="D258" s="218" t="s">
        <v>142</v>
      </c>
      <c r="E258" s="263" t="s">
        <v>19</v>
      </c>
      <c r="F258" s="264" t="s">
        <v>497</v>
      </c>
      <c r="G258" s="262"/>
      <c r="H258" s="263" t="s">
        <v>19</v>
      </c>
      <c r="I258" s="265"/>
      <c r="J258" s="262"/>
      <c r="K258" s="262"/>
      <c r="L258" s="266"/>
      <c r="M258" s="267"/>
      <c r="N258" s="268"/>
      <c r="O258" s="268"/>
      <c r="P258" s="268"/>
      <c r="Q258" s="268"/>
      <c r="R258" s="268"/>
      <c r="S258" s="268"/>
      <c r="T258" s="26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0" t="s">
        <v>142</v>
      </c>
      <c r="AU258" s="270" t="s">
        <v>77</v>
      </c>
      <c r="AV258" s="15" t="s">
        <v>77</v>
      </c>
      <c r="AW258" s="15" t="s">
        <v>31</v>
      </c>
      <c r="AX258" s="15" t="s">
        <v>69</v>
      </c>
      <c r="AY258" s="270" t="s">
        <v>128</v>
      </c>
    </row>
    <row r="259" s="15" customFormat="1">
      <c r="A259" s="15"/>
      <c r="B259" s="261"/>
      <c r="C259" s="262"/>
      <c r="D259" s="218" t="s">
        <v>142</v>
      </c>
      <c r="E259" s="263" t="s">
        <v>19</v>
      </c>
      <c r="F259" s="264" t="s">
        <v>498</v>
      </c>
      <c r="G259" s="262"/>
      <c r="H259" s="263" t="s">
        <v>19</v>
      </c>
      <c r="I259" s="265"/>
      <c r="J259" s="262"/>
      <c r="K259" s="262"/>
      <c r="L259" s="266"/>
      <c r="M259" s="267"/>
      <c r="N259" s="268"/>
      <c r="O259" s="268"/>
      <c r="P259" s="268"/>
      <c r="Q259" s="268"/>
      <c r="R259" s="268"/>
      <c r="S259" s="268"/>
      <c r="T259" s="26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0" t="s">
        <v>142</v>
      </c>
      <c r="AU259" s="270" t="s">
        <v>77</v>
      </c>
      <c r="AV259" s="15" t="s">
        <v>77</v>
      </c>
      <c r="AW259" s="15" t="s">
        <v>31</v>
      </c>
      <c r="AX259" s="15" t="s">
        <v>69</v>
      </c>
      <c r="AY259" s="270" t="s">
        <v>128</v>
      </c>
    </row>
    <row r="260" s="13" customFormat="1">
      <c r="A260" s="13"/>
      <c r="B260" s="225"/>
      <c r="C260" s="226"/>
      <c r="D260" s="218" t="s">
        <v>142</v>
      </c>
      <c r="E260" s="227" t="s">
        <v>19</v>
      </c>
      <c r="F260" s="228" t="s">
        <v>77</v>
      </c>
      <c r="G260" s="226"/>
      <c r="H260" s="229">
        <v>1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142</v>
      </c>
      <c r="AU260" s="235" t="s">
        <v>77</v>
      </c>
      <c r="AV260" s="13" t="s">
        <v>79</v>
      </c>
      <c r="AW260" s="13" t="s">
        <v>31</v>
      </c>
      <c r="AX260" s="13" t="s">
        <v>77</v>
      </c>
      <c r="AY260" s="235" t="s">
        <v>128</v>
      </c>
    </row>
    <row r="261" s="2" customFormat="1" ht="16.5" customHeight="1">
      <c r="A261" s="39"/>
      <c r="B261" s="40"/>
      <c r="C261" s="205" t="s">
        <v>499</v>
      </c>
      <c r="D261" s="205" t="s">
        <v>131</v>
      </c>
      <c r="E261" s="206" t="s">
        <v>500</v>
      </c>
      <c r="F261" s="207" t="s">
        <v>501</v>
      </c>
      <c r="G261" s="208" t="s">
        <v>134</v>
      </c>
      <c r="H261" s="209">
        <v>5</v>
      </c>
      <c r="I261" s="210"/>
      <c r="J261" s="211">
        <f>ROUND(I261*H261,2)</f>
        <v>0</v>
      </c>
      <c r="K261" s="207" t="s">
        <v>19</v>
      </c>
      <c r="L261" s="45"/>
      <c r="M261" s="212" t="s">
        <v>19</v>
      </c>
      <c r="N261" s="213" t="s">
        <v>40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462</v>
      </c>
      <c r="AT261" s="216" t="s">
        <v>131</v>
      </c>
      <c r="AU261" s="216" t="s">
        <v>77</v>
      </c>
      <c r="AY261" s="18" t="s">
        <v>128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77</v>
      </c>
      <c r="BK261" s="217">
        <f>ROUND(I261*H261,2)</f>
        <v>0</v>
      </c>
      <c r="BL261" s="18" t="s">
        <v>462</v>
      </c>
      <c r="BM261" s="216" t="s">
        <v>502</v>
      </c>
    </row>
    <row r="262" s="2" customFormat="1">
      <c r="A262" s="39"/>
      <c r="B262" s="40"/>
      <c r="C262" s="41"/>
      <c r="D262" s="218" t="s">
        <v>138</v>
      </c>
      <c r="E262" s="41"/>
      <c r="F262" s="219" t="s">
        <v>503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138</v>
      </c>
      <c r="AU262" s="18" t="s">
        <v>77</v>
      </c>
    </row>
    <row r="263" s="15" customFormat="1">
      <c r="A263" s="15"/>
      <c r="B263" s="261"/>
      <c r="C263" s="262"/>
      <c r="D263" s="218" t="s">
        <v>142</v>
      </c>
      <c r="E263" s="263" t="s">
        <v>19</v>
      </c>
      <c r="F263" s="264" t="s">
        <v>504</v>
      </c>
      <c r="G263" s="262"/>
      <c r="H263" s="263" t="s">
        <v>19</v>
      </c>
      <c r="I263" s="265"/>
      <c r="J263" s="262"/>
      <c r="K263" s="262"/>
      <c r="L263" s="266"/>
      <c r="M263" s="267"/>
      <c r="N263" s="268"/>
      <c r="O263" s="268"/>
      <c r="P263" s="268"/>
      <c r="Q263" s="268"/>
      <c r="R263" s="268"/>
      <c r="S263" s="268"/>
      <c r="T263" s="26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0" t="s">
        <v>142</v>
      </c>
      <c r="AU263" s="270" t="s">
        <v>77</v>
      </c>
      <c r="AV263" s="15" t="s">
        <v>77</v>
      </c>
      <c r="AW263" s="15" t="s">
        <v>31</v>
      </c>
      <c r="AX263" s="15" t="s">
        <v>69</v>
      </c>
      <c r="AY263" s="270" t="s">
        <v>128</v>
      </c>
    </row>
    <row r="264" s="13" customFormat="1">
      <c r="A264" s="13"/>
      <c r="B264" s="225"/>
      <c r="C264" s="226"/>
      <c r="D264" s="218" t="s">
        <v>142</v>
      </c>
      <c r="E264" s="227" t="s">
        <v>19</v>
      </c>
      <c r="F264" s="228" t="s">
        <v>151</v>
      </c>
      <c r="G264" s="226"/>
      <c r="H264" s="229">
        <v>5</v>
      </c>
      <c r="I264" s="230"/>
      <c r="J264" s="226"/>
      <c r="K264" s="226"/>
      <c r="L264" s="231"/>
      <c r="M264" s="247"/>
      <c r="N264" s="248"/>
      <c r="O264" s="248"/>
      <c r="P264" s="248"/>
      <c r="Q264" s="248"/>
      <c r="R264" s="248"/>
      <c r="S264" s="248"/>
      <c r="T264" s="24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142</v>
      </c>
      <c r="AU264" s="235" t="s">
        <v>77</v>
      </c>
      <c r="AV264" s="13" t="s">
        <v>79</v>
      </c>
      <c r="AW264" s="13" t="s">
        <v>31</v>
      </c>
      <c r="AX264" s="13" t="s">
        <v>77</v>
      </c>
      <c r="AY264" s="235" t="s">
        <v>128</v>
      </c>
    </row>
    <row r="265" s="2" customFormat="1" ht="6.96" customHeight="1">
      <c r="A265" s="39"/>
      <c r="B265" s="60"/>
      <c r="C265" s="61"/>
      <c r="D265" s="61"/>
      <c r="E265" s="61"/>
      <c r="F265" s="61"/>
      <c r="G265" s="61"/>
      <c r="H265" s="61"/>
      <c r="I265" s="61"/>
      <c r="J265" s="61"/>
      <c r="K265" s="61"/>
      <c r="L265" s="45"/>
      <c r="M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</row>
  </sheetData>
  <sheetProtection sheet="1" autoFilter="0" formatColumns="0" formatRows="0" objects="1" scenarios="1" spinCount="100000" saltValue="F/zn2r7VuXRyhpqBKN6p2oJLtNobZp0BqIMgOc5MfrWuk3AXXe/eA6CXgu3h2Gmq3/j7xOgw4pYyk6ExkQwakg==" hashValue="hrRKs227dpuvH/DtP16zWSox9GhmE0VklyFDtyor7Bc0KHkiaUwJLvm9Bdv2zIoIdkYz5OF9GOXL1wz4I51UvA==" algorithmName="SHA-512" password="CC35"/>
  <autoFilter ref="C92:K264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2_01/273351121"/>
    <hyperlink ref="F102" r:id="rId2" display="https://podminky.urs.cz/item/CS_URS_2022_01/273351122"/>
    <hyperlink ref="F106" r:id="rId3" display="https://podminky.urs.cz/item/CS_URS_2022_01/631311133"/>
    <hyperlink ref="F110" r:id="rId4" display="https://podminky.urs.cz/item/CS_URS_2022_01/631319013"/>
    <hyperlink ref="F114" r:id="rId5" display="https://podminky.urs.cz/item/CS_URS_2022_01/953845213"/>
    <hyperlink ref="F117" r:id="rId6" display="https://podminky.urs.cz/item/CS_URS_2022_01/953845223"/>
    <hyperlink ref="F121" r:id="rId7" display="https://podminky.urs.cz/item/CS_URS_2022_01/965043431"/>
    <hyperlink ref="F126" r:id="rId8" display="https://podminky.urs.cz/item/CS_URS_2022_01/997013212"/>
    <hyperlink ref="F134" r:id="rId9" display="https://podminky.urs.cz/item/CS_URS_2022_01/997013635"/>
    <hyperlink ref="F142" r:id="rId10" display="https://podminky.urs.cz/item/CS_URS_2022_01/722173113"/>
    <hyperlink ref="F146" r:id="rId11" display="https://podminky.urs.cz/item/CS_URS_2022_01/722175002"/>
    <hyperlink ref="F150" r:id="rId12" display="https://podminky.urs.cz/item/CS_URS_2022_01/722182011"/>
    <hyperlink ref="F154" r:id="rId13" display="https://podminky.urs.cz/item/CS_URS_2022_01/722190401"/>
    <hyperlink ref="F158" r:id="rId14" display="https://podminky.urs.cz/item/CS_URS_2022_01/722232122"/>
    <hyperlink ref="F162" r:id="rId15" display="https://podminky.urs.cz/item/CS_URS_2022_01/998722201"/>
    <hyperlink ref="F170" r:id="rId16" display="https://podminky.urs.cz/item/CS_URS_2022_01/731219615"/>
    <hyperlink ref="F177" r:id="rId17" display="https://podminky.urs.cz/item/CS_URS_2022_01/998731102"/>
    <hyperlink ref="F183" r:id="rId18" display="https://podminky.urs.cz/item/CS_URS_2022_01/732212815"/>
    <hyperlink ref="F186" r:id="rId19" display="https://podminky.urs.cz/item/CS_URS_2022_01/732320812"/>
    <hyperlink ref="F189" r:id="rId20" display="https://podminky.urs.cz/item/CS_URS_2022_01/732324812"/>
    <hyperlink ref="F192" r:id="rId21" display="https://podminky.urs.cz/item/CS_URS_2022_01/732331612"/>
    <hyperlink ref="F195" r:id="rId22" display="https://podminky.urs.cz/item/CS_URS_2022_01/732331778"/>
    <hyperlink ref="F202" r:id="rId23" display="https://podminky.urs.cz/item/CS_URS_2022_01/998732101"/>
    <hyperlink ref="F216" r:id="rId24" display="https://podminky.urs.cz/item/CS_URS_2022_01/998734102"/>
    <hyperlink ref="F230" r:id="rId25" display="https://podminky.urs.cz/item/CS_URS_2022_01/767610115"/>
    <hyperlink ref="F236" r:id="rId26" display="https://podminky.urs.cz/item/CS_URS_2022_01/998767101"/>
    <hyperlink ref="F254" r:id="rId27" display="https://podminky.urs.cz/item/CS_URS_2022_01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výměna kotlu TP emisní třída 4/8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ROUND((SUM(BE96:BE319)),  2)</f>
        <v>0</v>
      </c>
      <c r="G33" s="39"/>
      <c r="H33" s="39"/>
      <c r="I33" s="149">
        <v>0.20999999999999999</v>
      </c>
      <c r="J33" s="148">
        <f>ROUND(((SUM(BE96:BE319))*I33),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ROUND((SUM(BF96:BF319)),  2)</f>
        <v>0</v>
      </c>
      <c r="G34" s="39"/>
      <c r="H34" s="39"/>
      <c r="I34" s="149">
        <v>0.14999999999999999</v>
      </c>
      <c r="J34" s="148">
        <f>ROUND(((SUM(BF96:BF319))*I34),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ROUND((SUM(BG96:BG319)),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ROUND((SUM(BH96:BH319)),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ROUND((SUM(BI96:BI319)),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výměna kotlu TP emisní třída 4/8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Hodice BZ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J97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172</v>
      </c>
      <c r="E61" s="175"/>
      <c r="F61" s="175"/>
      <c r="G61" s="175"/>
      <c r="H61" s="175"/>
      <c r="I61" s="175"/>
      <c r="J61" s="176">
        <f>J98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173</v>
      </c>
      <c r="E62" s="175"/>
      <c r="F62" s="175"/>
      <c r="G62" s="175"/>
      <c r="H62" s="175"/>
      <c r="I62" s="175"/>
      <c r="J62" s="176">
        <f>J106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109</v>
      </c>
      <c r="E63" s="175"/>
      <c r="F63" s="175"/>
      <c r="G63" s="175"/>
      <c r="H63" s="175"/>
      <c r="I63" s="175"/>
      <c r="J63" s="176">
        <f>J114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174</v>
      </c>
      <c r="E64" s="175"/>
      <c r="F64" s="175"/>
      <c r="G64" s="175"/>
      <c r="H64" s="175"/>
      <c r="I64" s="175"/>
      <c r="J64" s="176">
        <f>J131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175</v>
      </c>
      <c r="E65" s="175"/>
      <c r="F65" s="175"/>
      <c r="G65" s="175"/>
      <c r="H65" s="175"/>
      <c r="I65" s="175"/>
      <c r="J65" s="176">
        <f>J143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176</v>
      </c>
      <c r="E66" s="169"/>
      <c r="F66" s="169"/>
      <c r="G66" s="169"/>
      <c r="H66" s="169"/>
      <c r="I66" s="169"/>
      <c r="J66" s="170">
        <f>J146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177</v>
      </c>
      <c r="E67" s="175"/>
      <c r="F67" s="175"/>
      <c r="G67" s="175"/>
      <c r="H67" s="175"/>
      <c r="I67" s="175"/>
      <c r="J67" s="176">
        <f>J147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178</v>
      </c>
      <c r="E68" s="175"/>
      <c r="F68" s="175"/>
      <c r="G68" s="175"/>
      <c r="H68" s="175"/>
      <c r="I68" s="175"/>
      <c r="J68" s="176">
        <f>J171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179</v>
      </c>
      <c r="E69" s="175"/>
      <c r="F69" s="175"/>
      <c r="G69" s="175"/>
      <c r="H69" s="175"/>
      <c r="I69" s="175"/>
      <c r="J69" s="176">
        <f>J191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506</v>
      </c>
      <c r="E70" s="175"/>
      <c r="F70" s="175"/>
      <c r="G70" s="175"/>
      <c r="H70" s="175"/>
      <c r="I70" s="175"/>
      <c r="J70" s="176">
        <f>J217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180</v>
      </c>
      <c r="E71" s="175"/>
      <c r="F71" s="175"/>
      <c r="G71" s="175"/>
      <c r="H71" s="175"/>
      <c r="I71" s="175"/>
      <c r="J71" s="176">
        <f>J234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181</v>
      </c>
      <c r="E72" s="175"/>
      <c r="F72" s="175"/>
      <c r="G72" s="175"/>
      <c r="H72" s="175"/>
      <c r="I72" s="175"/>
      <c r="J72" s="176">
        <f>J248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182</v>
      </c>
      <c r="E73" s="175"/>
      <c r="F73" s="175"/>
      <c r="G73" s="175"/>
      <c r="H73" s="175"/>
      <c r="I73" s="175"/>
      <c r="J73" s="176">
        <f>J258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507</v>
      </c>
      <c r="E74" s="175"/>
      <c r="F74" s="175"/>
      <c r="G74" s="175"/>
      <c r="H74" s="175"/>
      <c r="I74" s="175"/>
      <c r="J74" s="176">
        <f>J268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508</v>
      </c>
      <c r="E75" s="175"/>
      <c r="F75" s="175"/>
      <c r="G75" s="175"/>
      <c r="H75" s="175"/>
      <c r="I75" s="175"/>
      <c r="J75" s="176">
        <f>J273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66"/>
      <c r="C76" s="167"/>
      <c r="D76" s="168" t="s">
        <v>183</v>
      </c>
      <c r="E76" s="169"/>
      <c r="F76" s="169"/>
      <c r="G76" s="169"/>
      <c r="H76" s="169"/>
      <c r="I76" s="169"/>
      <c r="J76" s="170">
        <f>J292</f>
        <v>0</v>
      </c>
      <c r="K76" s="167"/>
      <c r="L76" s="17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113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61" t="str">
        <f>E7</f>
        <v>výměna kotlu TP emisní třída 4/8</v>
      </c>
      <c r="F86" s="33"/>
      <c r="G86" s="33"/>
      <c r="H86" s="33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102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02 - Hodice BZ</v>
      </c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 xml:space="preserve"> </v>
      </c>
      <c r="G90" s="41"/>
      <c r="H90" s="41"/>
      <c r="I90" s="33" t="s">
        <v>23</v>
      </c>
      <c r="J90" s="73" t="str">
        <f>IF(J12="","",J12)</f>
        <v>2. 2. 2022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E15</f>
        <v xml:space="preserve"> </v>
      </c>
      <c r="G92" s="41"/>
      <c r="H92" s="41"/>
      <c r="I92" s="33" t="s">
        <v>30</v>
      </c>
      <c r="J92" s="37" t="str">
        <f>E21</f>
        <v xml:space="preserve"> 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28</v>
      </c>
      <c r="D93" s="41"/>
      <c r="E93" s="41"/>
      <c r="F93" s="28" t="str">
        <f>IF(E18="","",E18)</f>
        <v>Vyplň údaj</v>
      </c>
      <c r="G93" s="41"/>
      <c r="H93" s="41"/>
      <c r="I93" s="33" t="s">
        <v>32</v>
      </c>
      <c r="J93" s="37" t="str">
        <f>E24</f>
        <v xml:space="preserve"> 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8"/>
      <c r="B95" s="179"/>
      <c r="C95" s="180" t="s">
        <v>114</v>
      </c>
      <c r="D95" s="181" t="s">
        <v>54</v>
      </c>
      <c r="E95" s="181" t="s">
        <v>50</v>
      </c>
      <c r="F95" s="181" t="s">
        <v>51</v>
      </c>
      <c r="G95" s="181" t="s">
        <v>115</v>
      </c>
      <c r="H95" s="181" t="s">
        <v>116</v>
      </c>
      <c r="I95" s="181" t="s">
        <v>117</v>
      </c>
      <c r="J95" s="181" t="s">
        <v>106</v>
      </c>
      <c r="K95" s="182" t="s">
        <v>118</v>
      </c>
      <c r="L95" s="183"/>
      <c r="M95" s="93" t="s">
        <v>19</v>
      </c>
      <c r="N95" s="94" t="s">
        <v>39</v>
      </c>
      <c r="O95" s="94" t="s">
        <v>119</v>
      </c>
      <c r="P95" s="94" t="s">
        <v>120</v>
      </c>
      <c r="Q95" s="94" t="s">
        <v>121</v>
      </c>
      <c r="R95" s="94" t="s">
        <v>122</v>
      </c>
      <c r="S95" s="94" t="s">
        <v>123</v>
      </c>
      <c r="T95" s="95" t="s">
        <v>124</v>
      </c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</row>
    <row r="96" s="2" customFormat="1" ht="22.8" customHeight="1">
      <c r="A96" s="39"/>
      <c r="B96" s="40"/>
      <c r="C96" s="100" t="s">
        <v>125</v>
      </c>
      <c r="D96" s="41"/>
      <c r="E96" s="41"/>
      <c r="F96" s="41"/>
      <c r="G96" s="41"/>
      <c r="H96" s="41"/>
      <c r="I96" s="41"/>
      <c r="J96" s="184">
        <f>BK96</f>
        <v>0</v>
      </c>
      <c r="K96" s="41"/>
      <c r="L96" s="45"/>
      <c r="M96" s="96"/>
      <c r="N96" s="185"/>
      <c r="O96" s="97"/>
      <c r="P96" s="186">
        <f>P97+P146+P292</f>
        <v>0</v>
      </c>
      <c r="Q96" s="97"/>
      <c r="R96" s="186">
        <f>R97+R146+R292</f>
        <v>1.3104956981</v>
      </c>
      <c r="S96" s="97"/>
      <c r="T96" s="187">
        <f>T97+T146+T292</f>
        <v>2.9355675000000003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68</v>
      </c>
      <c r="AU96" s="18" t="s">
        <v>107</v>
      </c>
      <c r="BK96" s="188">
        <f>BK97+BK146+BK292</f>
        <v>0</v>
      </c>
    </row>
    <row r="97" s="12" customFormat="1" ht="25.92" customHeight="1">
      <c r="A97" s="12"/>
      <c r="B97" s="189"/>
      <c r="C97" s="190"/>
      <c r="D97" s="191" t="s">
        <v>68</v>
      </c>
      <c r="E97" s="192" t="s">
        <v>126</v>
      </c>
      <c r="F97" s="192" t="s">
        <v>127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P98+P106+P114+P131+P143</f>
        <v>0</v>
      </c>
      <c r="Q97" s="197"/>
      <c r="R97" s="198">
        <f>R98+R106+R114+R131+R143</f>
        <v>0.77656610000000004</v>
      </c>
      <c r="S97" s="197"/>
      <c r="T97" s="199">
        <f>T98+T106+T114+T131+T143</f>
        <v>1.8707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77</v>
      </c>
      <c r="AT97" s="201" t="s">
        <v>68</v>
      </c>
      <c r="AU97" s="201" t="s">
        <v>69</v>
      </c>
      <c r="AY97" s="200" t="s">
        <v>128</v>
      </c>
      <c r="BK97" s="202">
        <f>BK98+BK106+BK114+BK131+BK143</f>
        <v>0</v>
      </c>
    </row>
    <row r="98" s="12" customFormat="1" ht="22.8" customHeight="1">
      <c r="A98" s="12"/>
      <c r="B98" s="189"/>
      <c r="C98" s="190"/>
      <c r="D98" s="191" t="s">
        <v>68</v>
      </c>
      <c r="E98" s="203" t="s">
        <v>79</v>
      </c>
      <c r="F98" s="203" t="s">
        <v>184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SUM(P99:P105)</f>
        <v>0</v>
      </c>
      <c r="Q98" s="197"/>
      <c r="R98" s="198">
        <f>SUM(R99:R105)</f>
        <v>0.0023712</v>
      </c>
      <c r="S98" s="197"/>
      <c r="T98" s="199">
        <f>SUM(T99:T105)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77</v>
      </c>
      <c r="AT98" s="201" t="s">
        <v>68</v>
      </c>
      <c r="AU98" s="201" t="s">
        <v>77</v>
      </c>
      <c r="AY98" s="200" t="s">
        <v>128</v>
      </c>
      <c r="BK98" s="202">
        <f>SUM(BK99:BK105)</f>
        <v>0</v>
      </c>
    </row>
    <row r="99" s="2" customFormat="1" ht="16.5" customHeight="1">
      <c r="A99" s="39"/>
      <c r="B99" s="40"/>
      <c r="C99" s="205" t="s">
        <v>77</v>
      </c>
      <c r="D99" s="205" t="s">
        <v>131</v>
      </c>
      <c r="E99" s="206" t="s">
        <v>185</v>
      </c>
      <c r="F99" s="207" t="s">
        <v>186</v>
      </c>
      <c r="G99" s="208" t="s">
        <v>187</v>
      </c>
      <c r="H99" s="209">
        <v>0.95999999999999996</v>
      </c>
      <c r="I99" s="210"/>
      <c r="J99" s="211">
        <f>ROUND(I99*H99,2)</f>
        <v>0</v>
      </c>
      <c r="K99" s="207" t="s">
        <v>135</v>
      </c>
      <c r="L99" s="45"/>
      <c r="M99" s="212" t="s">
        <v>19</v>
      </c>
      <c r="N99" s="213" t="s">
        <v>40</v>
      </c>
      <c r="O99" s="85"/>
      <c r="P99" s="214">
        <f>O99*H99</f>
        <v>0</v>
      </c>
      <c r="Q99" s="214">
        <v>0.00247</v>
      </c>
      <c r="R99" s="214">
        <f>Q99*H99</f>
        <v>0.0023712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136</v>
      </c>
      <c r="AT99" s="216" t="s">
        <v>131</v>
      </c>
      <c r="AU99" s="216" t="s">
        <v>79</v>
      </c>
      <c r="AY99" s="18" t="s">
        <v>128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136</v>
      </c>
      <c r="BM99" s="216" t="s">
        <v>509</v>
      </c>
    </row>
    <row r="100" s="2" customFormat="1">
      <c r="A100" s="39"/>
      <c r="B100" s="40"/>
      <c r="C100" s="41"/>
      <c r="D100" s="218" t="s">
        <v>138</v>
      </c>
      <c r="E100" s="41"/>
      <c r="F100" s="219" t="s">
        <v>189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138</v>
      </c>
      <c r="AU100" s="18" t="s">
        <v>79</v>
      </c>
    </row>
    <row r="101" s="2" customFormat="1">
      <c r="A101" s="39"/>
      <c r="B101" s="40"/>
      <c r="C101" s="41"/>
      <c r="D101" s="223" t="s">
        <v>140</v>
      </c>
      <c r="E101" s="41"/>
      <c r="F101" s="224" t="s">
        <v>190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79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191</v>
      </c>
      <c r="G102" s="226"/>
      <c r="H102" s="229">
        <v>0.95999999999999996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79</v>
      </c>
      <c r="AV102" s="13" t="s">
        <v>79</v>
      </c>
      <c r="AW102" s="13" t="s">
        <v>31</v>
      </c>
      <c r="AX102" s="13" t="s">
        <v>77</v>
      </c>
      <c r="AY102" s="235" t="s">
        <v>128</v>
      </c>
    </row>
    <row r="103" s="2" customFormat="1" ht="16.5" customHeight="1">
      <c r="A103" s="39"/>
      <c r="B103" s="40"/>
      <c r="C103" s="205" t="s">
        <v>79</v>
      </c>
      <c r="D103" s="205" t="s">
        <v>131</v>
      </c>
      <c r="E103" s="206" t="s">
        <v>192</v>
      </c>
      <c r="F103" s="207" t="s">
        <v>193</v>
      </c>
      <c r="G103" s="208" t="s">
        <v>187</v>
      </c>
      <c r="H103" s="209">
        <v>0.95999999999999996</v>
      </c>
      <c r="I103" s="210"/>
      <c r="J103" s="211">
        <f>ROUND(I103*H103,2)</f>
        <v>0</v>
      </c>
      <c r="K103" s="207" t="s">
        <v>135</v>
      </c>
      <c r="L103" s="45"/>
      <c r="M103" s="212" t="s">
        <v>19</v>
      </c>
      <c r="N103" s="213" t="s">
        <v>40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136</v>
      </c>
      <c r="AT103" s="216" t="s">
        <v>131</v>
      </c>
      <c r="AU103" s="216" t="s">
        <v>79</v>
      </c>
      <c r="AY103" s="18" t="s">
        <v>128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136</v>
      </c>
      <c r="BM103" s="216" t="s">
        <v>510</v>
      </c>
    </row>
    <row r="104" s="2" customFormat="1">
      <c r="A104" s="39"/>
      <c r="B104" s="40"/>
      <c r="C104" s="41"/>
      <c r="D104" s="218" t="s">
        <v>138</v>
      </c>
      <c r="E104" s="41"/>
      <c r="F104" s="219" t="s">
        <v>195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138</v>
      </c>
      <c r="AU104" s="18" t="s">
        <v>79</v>
      </c>
    </row>
    <row r="105" s="2" customFormat="1">
      <c r="A105" s="39"/>
      <c r="B105" s="40"/>
      <c r="C105" s="41"/>
      <c r="D105" s="223" t="s">
        <v>140</v>
      </c>
      <c r="E105" s="41"/>
      <c r="F105" s="224" t="s">
        <v>196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79</v>
      </c>
    </row>
    <row r="106" s="12" customFormat="1" ht="22.8" customHeight="1">
      <c r="A106" s="12"/>
      <c r="B106" s="189"/>
      <c r="C106" s="190"/>
      <c r="D106" s="191" t="s">
        <v>68</v>
      </c>
      <c r="E106" s="203" t="s">
        <v>197</v>
      </c>
      <c r="F106" s="203" t="s">
        <v>198</v>
      </c>
      <c r="G106" s="190"/>
      <c r="H106" s="190"/>
      <c r="I106" s="193"/>
      <c r="J106" s="204">
        <f>BK106</f>
        <v>0</v>
      </c>
      <c r="K106" s="190"/>
      <c r="L106" s="195"/>
      <c r="M106" s="196"/>
      <c r="N106" s="197"/>
      <c r="O106" s="197"/>
      <c r="P106" s="198">
        <f>SUM(P107:P113)</f>
        <v>0</v>
      </c>
      <c r="Q106" s="197"/>
      <c r="R106" s="198">
        <f>SUM(R107:R113)</f>
        <v>0.62127540000000003</v>
      </c>
      <c r="S106" s="197"/>
      <c r="T106" s="199">
        <f>SUM(T107:T113)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77</v>
      </c>
      <c r="AT106" s="201" t="s">
        <v>68</v>
      </c>
      <c r="AU106" s="201" t="s">
        <v>77</v>
      </c>
      <c r="AY106" s="200" t="s">
        <v>128</v>
      </c>
      <c r="BK106" s="202">
        <f>SUM(BK107:BK113)</f>
        <v>0</v>
      </c>
    </row>
    <row r="107" s="2" customFormat="1" ht="21.75" customHeight="1">
      <c r="A107" s="39"/>
      <c r="B107" s="40"/>
      <c r="C107" s="205" t="s">
        <v>164</v>
      </c>
      <c r="D107" s="205" t="s">
        <v>131</v>
      </c>
      <c r="E107" s="206" t="s">
        <v>199</v>
      </c>
      <c r="F107" s="207" t="s">
        <v>200</v>
      </c>
      <c r="G107" s="208" t="s">
        <v>201</v>
      </c>
      <c r="H107" s="209">
        <v>0.27000000000000002</v>
      </c>
      <c r="I107" s="210"/>
      <c r="J107" s="211">
        <f>ROUND(I107*H107,2)</f>
        <v>0</v>
      </c>
      <c r="K107" s="207" t="s">
        <v>135</v>
      </c>
      <c r="L107" s="45"/>
      <c r="M107" s="212" t="s">
        <v>19</v>
      </c>
      <c r="N107" s="213" t="s">
        <v>40</v>
      </c>
      <c r="O107" s="85"/>
      <c r="P107" s="214">
        <f>O107*H107</f>
        <v>0</v>
      </c>
      <c r="Q107" s="214">
        <v>2.3010199999999998</v>
      </c>
      <c r="R107" s="214">
        <f>Q107*H107</f>
        <v>0.62127540000000003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136</v>
      </c>
      <c r="AT107" s="216" t="s">
        <v>131</v>
      </c>
      <c r="AU107" s="216" t="s">
        <v>79</v>
      </c>
      <c r="AY107" s="18" t="s">
        <v>128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136</v>
      </c>
      <c r="BM107" s="216" t="s">
        <v>511</v>
      </c>
    </row>
    <row r="108" s="2" customFormat="1">
      <c r="A108" s="39"/>
      <c r="B108" s="40"/>
      <c r="C108" s="41"/>
      <c r="D108" s="218" t="s">
        <v>138</v>
      </c>
      <c r="E108" s="41"/>
      <c r="F108" s="219" t="s">
        <v>203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138</v>
      </c>
      <c r="AU108" s="18" t="s">
        <v>79</v>
      </c>
    </row>
    <row r="109" s="2" customFormat="1">
      <c r="A109" s="39"/>
      <c r="B109" s="40"/>
      <c r="C109" s="41"/>
      <c r="D109" s="223" t="s">
        <v>140</v>
      </c>
      <c r="E109" s="41"/>
      <c r="F109" s="224" t="s">
        <v>204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79</v>
      </c>
    </row>
    <row r="110" s="13" customFormat="1">
      <c r="A110" s="13"/>
      <c r="B110" s="225"/>
      <c r="C110" s="226"/>
      <c r="D110" s="218" t="s">
        <v>142</v>
      </c>
      <c r="E110" s="227" t="s">
        <v>19</v>
      </c>
      <c r="F110" s="228" t="s">
        <v>205</v>
      </c>
      <c r="G110" s="226"/>
      <c r="H110" s="229">
        <v>0.27000000000000002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142</v>
      </c>
      <c r="AU110" s="235" t="s">
        <v>79</v>
      </c>
      <c r="AV110" s="13" t="s">
        <v>79</v>
      </c>
      <c r="AW110" s="13" t="s">
        <v>31</v>
      </c>
      <c r="AX110" s="13" t="s">
        <v>77</v>
      </c>
      <c r="AY110" s="235" t="s">
        <v>128</v>
      </c>
    </row>
    <row r="111" s="2" customFormat="1" ht="16.5" customHeight="1">
      <c r="A111" s="39"/>
      <c r="B111" s="40"/>
      <c r="C111" s="205" t="s">
        <v>136</v>
      </c>
      <c r="D111" s="205" t="s">
        <v>131</v>
      </c>
      <c r="E111" s="206" t="s">
        <v>206</v>
      </c>
      <c r="F111" s="207" t="s">
        <v>207</v>
      </c>
      <c r="G111" s="208" t="s">
        <v>201</v>
      </c>
      <c r="H111" s="209">
        <v>0.27000000000000002</v>
      </c>
      <c r="I111" s="210"/>
      <c r="J111" s="211">
        <f>ROUND(I111*H111,2)</f>
        <v>0</v>
      </c>
      <c r="K111" s="207" t="s">
        <v>135</v>
      </c>
      <c r="L111" s="45"/>
      <c r="M111" s="212" t="s">
        <v>19</v>
      </c>
      <c r="N111" s="213" t="s">
        <v>40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136</v>
      </c>
      <c r="AT111" s="216" t="s">
        <v>131</v>
      </c>
      <c r="AU111" s="216" t="s">
        <v>79</v>
      </c>
      <c r="AY111" s="18" t="s">
        <v>128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136</v>
      </c>
      <c r="BM111" s="216" t="s">
        <v>512</v>
      </c>
    </row>
    <row r="112" s="2" customFormat="1">
      <c r="A112" s="39"/>
      <c r="B112" s="40"/>
      <c r="C112" s="41"/>
      <c r="D112" s="218" t="s">
        <v>138</v>
      </c>
      <c r="E112" s="41"/>
      <c r="F112" s="219" t="s">
        <v>209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138</v>
      </c>
      <c r="AU112" s="18" t="s">
        <v>79</v>
      </c>
    </row>
    <row r="113" s="2" customFormat="1">
      <c r="A113" s="39"/>
      <c r="B113" s="40"/>
      <c r="C113" s="41"/>
      <c r="D113" s="223" t="s">
        <v>140</v>
      </c>
      <c r="E113" s="41"/>
      <c r="F113" s="224" t="s">
        <v>210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140</v>
      </c>
      <c r="AU113" s="18" t="s">
        <v>79</v>
      </c>
    </row>
    <row r="114" s="12" customFormat="1" ht="22.8" customHeight="1">
      <c r="A114" s="12"/>
      <c r="B114" s="189"/>
      <c r="C114" s="190"/>
      <c r="D114" s="191" t="s">
        <v>68</v>
      </c>
      <c r="E114" s="203" t="s">
        <v>129</v>
      </c>
      <c r="F114" s="203" t="s">
        <v>130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SUM(P115:P130)</f>
        <v>0</v>
      </c>
      <c r="Q114" s="197"/>
      <c r="R114" s="198">
        <f>SUM(R115:R130)</f>
        <v>0.15291949999999999</v>
      </c>
      <c r="S114" s="197"/>
      <c r="T114" s="199">
        <f>SUM(T115:T130)</f>
        <v>1.8707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77</v>
      </c>
      <c r="AT114" s="201" t="s">
        <v>68</v>
      </c>
      <c r="AU114" s="201" t="s">
        <v>77</v>
      </c>
      <c r="AY114" s="200" t="s">
        <v>128</v>
      </c>
      <c r="BK114" s="202">
        <f>SUM(BK115:BK130)</f>
        <v>0</v>
      </c>
    </row>
    <row r="115" s="2" customFormat="1" ht="21.75" customHeight="1">
      <c r="A115" s="39"/>
      <c r="B115" s="40"/>
      <c r="C115" s="205" t="s">
        <v>151</v>
      </c>
      <c r="D115" s="205" t="s">
        <v>131</v>
      </c>
      <c r="E115" s="206" t="s">
        <v>513</v>
      </c>
      <c r="F115" s="207" t="s">
        <v>514</v>
      </c>
      <c r="G115" s="208" t="s">
        <v>213</v>
      </c>
      <c r="H115" s="209">
        <v>1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40</v>
      </c>
      <c r="O115" s="85"/>
      <c r="P115" s="214">
        <f>O115*H115</f>
        <v>0</v>
      </c>
      <c r="Q115" s="214">
        <v>0.144653</v>
      </c>
      <c r="R115" s="214">
        <f>Q115*H115</f>
        <v>0.144653</v>
      </c>
      <c r="S115" s="214">
        <v>0.112</v>
      </c>
      <c r="T115" s="215">
        <f>S115*H115</f>
        <v>0.112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136</v>
      </c>
      <c r="AT115" s="216" t="s">
        <v>131</v>
      </c>
      <c r="AU115" s="216" t="s">
        <v>79</v>
      </c>
      <c r="AY115" s="18" t="s">
        <v>128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136</v>
      </c>
      <c r="BM115" s="216" t="s">
        <v>515</v>
      </c>
    </row>
    <row r="116" s="2" customFormat="1">
      <c r="A116" s="39"/>
      <c r="B116" s="40"/>
      <c r="C116" s="41"/>
      <c r="D116" s="218" t="s">
        <v>138</v>
      </c>
      <c r="E116" s="41"/>
      <c r="F116" s="219" t="s">
        <v>516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138</v>
      </c>
      <c r="AU116" s="18" t="s">
        <v>79</v>
      </c>
    </row>
    <row r="117" s="2" customFormat="1" ht="24.15" customHeight="1">
      <c r="A117" s="39"/>
      <c r="B117" s="40"/>
      <c r="C117" s="205" t="s">
        <v>197</v>
      </c>
      <c r="D117" s="205" t="s">
        <v>131</v>
      </c>
      <c r="E117" s="206" t="s">
        <v>517</v>
      </c>
      <c r="F117" s="207" t="s">
        <v>518</v>
      </c>
      <c r="G117" s="208" t="s">
        <v>219</v>
      </c>
      <c r="H117" s="209">
        <v>6.5499999999999998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40</v>
      </c>
      <c r="O117" s="85"/>
      <c r="P117" s="214">
        <f>O117*H117</f>
        <v>0</v>
      </c>
      <c r="Q117" s="214">
        <v>0.0010300000000000001</v>
      </c>
      <c r="R117" s="214">
        <f>Q117*H117</f>
        <v>0.0067465000000000008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136</v>
      </c>
      <c r="AT117" s="216" t="s">
        <v>131</v>
      </c>
      <c r="AU117" s="216" t="s">
        <v>79</v>
      </c>
      <c r="AY117" s="18" t="s">
        <v>128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77</v>
      </c>
      <c r="BK117" s="217">
        <f>ROUND(I117*H117,2)</f>
        <v>0</v>
      </c>
      <c r="BL117" s="18" t="s">
        <v>136</v>
      </c>
      <c r="BM117" s="216" t="s">
        <v>519</v>
      </c>
    </row>
    <row r="118" s="2" customFormat="1">
      <c r="A118" s="39"/>
      <c r="B118" s="40"/>
      <c r="C118" s="41"/>
      <c r="D118" s="218" t="s">
        <v>138</v>
      </c>
      <c r="E118" s="41"/>
      <c r="F118" s="219" t="s">
        <v>520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138</v>
      </c>
      <c r="AU118" s="18" t="s">
        <v>79</v>
      </c>
    </row>
    <row r="119" s="13" customFormat="1">
      <c r="A119" s="13"/>
      <c r="B119" s="225"/>
      <c r="C119" s="226"/>
      <c r="D119" s="218" t="s">
        <v>142</v>
      </c>
      <c r="E119" s="227" t="s">
        <v>19</v>
      </c>
      <c r="F119" s="228" t="s">
        <v>521</v>
      </c>
      <c r="G119" s="226"/>
      <c r="H119" s="229">
        <v>6.5499999999999998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142</v>
      </c>
      <c r="AU119" s="235" t="s">
        <v>79</v>
      </c>
      <c r="AV119" s="13" t="s">
        <v>79</v>
      </c>
      <c r="AW119" s="13" t="s">
        <v>31</v>
      </c>
      <c r="AX119" s="13" t="s">
        <v>77</v>
      </c>
      <c r="AY119" s="235" t="s">
        <v>128</v>
      </c>
    </row>
    <row r="120" s="2" customFormat="1" ht="16.5" customHeight="1">
      <c r="A120" s="39"/>
      <c r="B120" s="40"/>
      <c r="C120" s="205" t="s">
        <v>224</v>
      </c>
      <c r="D120" s="205" t="s">
        <v>131</v>
      </c>
      <c r="E120" s="206" t="s">
        <v>225</v>
      </c>
      <c r="F120" s="207" t="s">
        <v>226</v>
      </c>
      <c r="G120" s="208" t="s">
        <v>201</v>
      </c>
      <c r="H120" s="209">
        <v>0.70199999999999996</v>
      </c>
      <c r="I120" s="210"/>
      <c r="J120" s="211">
        <f>ROUND(I120*H120,2)</f>
        <v>0</v>
      </c>
      <c r="K120" s="207" t="s">
        <v>135</v>
      </c>
      <c r="L120" s="45"/>
      <c r="M120" s="212" t="s">
        <v>19</v>
      </c>
      <c r="N120" s="213" t="s">
        <v>40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2.2000000000000002</v>
      </c>
      <c r="T120" s="215">
        <f>S120*H120</f>
        <v>1.5444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136</v>
      </c>
      <c r="AT120" s="216" t="s">
        <v>131</v>
      </c>
      <c r="AU120" s="216" t="s">
        <v>79</v>
      </c>
      <c r="AY120" s="18" t="s">
        <v>128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77</v>
      </c>
      <c r="BK120" s="217">
        <f>ROUND(I120*H120,2)</f>
        <v>0</v>
      </c>
      <c r="BL120" s="18" t="s">
        <v>136</v>
      </c>
      <c r="BM120" s="216" t="s">
        <v>522</v>
      </c>
    </row>
    <row r="121" s="2" customFormat="1">
      <c r="A121" s="39"/>
      <c r="B121" s="40"/>
      <c r="C121" s="41"/>
      <c r="D121" s="218" t="s">
        <v>138</v>
      </c>
      <c r="E121" s="41"/>
      <c r="F121" s="219" t="s">
        <v>228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138</v>
      </c>
      <c r="AU121" s="18" t="s">
        <v>79</v>
      </c>
    </row>
    <row r="122" s="2" customFormat="1">
      <c r="A122" s="39"/>
      <c r="B122" s="40"/>
      <c r="C122" s="41"/>
      <c r="D122" s="223" t="s">
        <v>140</v>
      </c>
      <c r="E122" s="41"/>
      <c r="F122" s="224" t="s">
        <v>229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79</v>
      </c>
    </row>
    <row r="123" s="13" customFormat="1">
      <c r="A123" s="13"/>
      <c r="B123" s="225"/>
      <c r="C123" s="226"/>
      <c r="D123" s="218" t="s">
        <v>142</v>
      </c>
      <c r="E123" s="227" t="s">
        <v>19</v>
      </c>
      <c r="F123" s="228" t="s">
        <v>523</v>
      </c>
      <c r="G123" s="226"/>
      <c r="H123" s="229">
        <v>0.70199999999999996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142</v>
      </c>
      <c r="AU123" s="235" t="s">
        <v>79</v>
      </c>
      <c r="AV123" s="13" t="s">
        <v>79</v>
      </c>
      <c r="AW123" s="13" t="s">
        <v>31</v>
      </c>
      <c r="AX123" s="13" t="s">
        <v>77</v>
      </c>
      <c r="AY123" s="235" t="s">
        <v>128</v>
      </c>
    </row>
    <row r="124" s="2" customFormat="1" ht="16.5" customHeight="1">
      <c r="A124" s="39"/>
      <c r="B124" s="40"/>
      <c r="C124" s="205" t="s">
        <v>233</v>
      </c>
      <c r="D124" s="205" t="s">
        <v>131</v>
      </c>
      <c r="E124" s="206" t="s">
        <v>524</v>
      </c>
      <c r="F124" s="207" t="s">
        <v>525</v>
      </c>
      <c r="G124" s="208" t="s">
        <v>219</v>
      </c>
      <c r="H124" s="209">
        <v>2</v>
      </c>
      <c r="I124" s="210"/>
      <c r="J124" s="211">
        <f>ROUND(I124*H124,2)</f>
        <v>0</v>
      </c>
      <c r="K124" s="207" t="s">
        <v>135</v>
      </c>
      <c r="L124" s="45"/>
      <c r="M124" s="212" t="s">
        <v>19</v>
      </c>
      <c r="N124" s="213" t="s">
        <v>40</v>
      </c>
      <c r="O124" s="85"/>
      <c r="P124" s="214">
        <f>O124*H124</f>
        <v>0</v>
      </c>
      <c r="Q124" s="214">
        <v>0.00076000000000000004</v>
      </c>
      <c r="R124" s="214">
        <f>Q124*H124</f>
        <v>0.0015200000000000001</v>
      </c>
      <c r="S124" s="214">
        <v>0.0020999999999999999</v>
      </c>
      <c r="T124" s="215">
        <f>S124*H124</f>
        <v>0.0041999999999999997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136</v>
      </c>
      <c r="AT124" s="216" t="s">
        <v>131</v>
      </c>
      <c r="AU124" s="216" t="s">
        <v>79</v>
      </c>
      <c r="AY124" s="18" t="s">
        <v>128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136</v>
      </c>
      <c r="BM124" s="216" t="s">
        <v>526</v>
      </c>
    </row>
    <row r="125" s="2" customFormat="1">
      <c r="A125" s="39"/>
      <c r="B125" s="40"/>
      <c r="C125" s="41"/>
      <c r="D125" s="218" t="s">
        <v>138</v>
      </c>
      <c r="E125" s="41"/>
      <c r="F125" s="219" t="s">
        <v>527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79</v>
      </c>
    </row>
    <row r="126" s="2" customFormat="1">
      <c r="A126" s="39"/>
      <c r="B126" s="40"/>
      <c r="C126" s="41"/>
      <c r="D126" s="223" t="s">
        <v>140</v>
      </c>
      <c r="E126" s="41"/>
      <c r="F126" s="224" t="s">
        <v>528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79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529</v>
      </c>
      <c r="G127" s="226"/>
      <c r="H127" s="229">
        <v>2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79</v>
      </c>
      <c r="AV127" s="13" t="s">
        <v>79</v>
      </c>
      <c r="AW127" s="13" t="s">
        <v>31</v>
      </c>
      <c r="AX127" s="13" t="s">
        <v>77</v>
      </c>
      <c r="AY127" s="235" t="s">
        <v>128</v>
      </c>
    </row>
    <row r="128" s="2" customFormat="1" ht="16.5" customHeight="1">
      <c r="A128" s="39"/>
      <c r="B128" s="40"/>
      <c r="C128" s="205" t="s">
        <v>129</v>
      </c>
      <c r="D128" s="205" t="s">
        <v>131</v>
      </c>
      <c r="E128" s="206" t="s">
        <v>530</v>
      </c>
      <c r="F128" s="207" t="s">
        <v>531</v>
      </c>
      <c r="G128" s="208" t="s">
        <v>219</v>
      </c>
      <c r="H128" s="209">
        <v>9.5500000000000007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40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0.021999999999999999</v>
      </c>
      <c r="T128" s="215">
        <f>S128*H128</f>
        <v>0.21010000000000001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136</v>
      </c>
      <c r="AT128" s="216" t="s">
        <v>131</v>
      </c>
      <c r="AU128" s="216" t="s">
        <v>79</v>
      </c>
      <c r="AY128" s="18" t="s">
        <v>128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77</v>
      </c>
      <c r="BK128" s="217">
        <f>ROUND(I128*H128,2)</f>
        <v>0</v>
      </c>
      <c r="BL128" s="18" t="s">
        <v>136</v>
      </c>
      <c r="BM128" s="216" t="s">
        <v>532</v>
      </c>
    </row>
    <row r="129" s="2" customFormat="1">
      <c r="A129" s="39"/>
      <c r="B129" s="40"/>
      <c r="C129" s="41"/>
      <c r="D129" s="218" t="s">
        <v>138</v>
      </c>
      <c r="E129" s="41"/>
      <c r="F129" s="219" t="s">
        <v>533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138</v>
      </c>
      <c r="AU129" s="18" t="s">
        <v>79</v>
      </c>
    </row>
    <row r="130" s="13" customFormat="1">
      <c r="A130" s="13"/>
      <c r="B130" s="225"/>
      <c r="C130" s="226"/>
      <c r="D130" s="218" t="s">
        <v>142</v>
      </c>
      <c r="E130" s="227" t="s">
        <v>19</v>
      </c>
      <c r="F130" s="228" t="s">
        <v>534</v>
      </c>
      <c r="G130" s="226"/>
      <c r="H130" s="229">
        <v>9.5500000000000007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142</v>
      </c>
      <c r="AU130" s="235" t="s">
        <v>79</v>
      </c>
      <c r="AV130" s="13" t="s">
        <v>79</v>
      </c>
      <c r="AW130" s="13" t="s">
        <v>31</v>
      </c>
      <c r="AX130" s="13" t="s">
        <v>77</v>
      </c>
      <c r="AY130" s="235" t="s">
        <v>128</v>
      </c>
    </row>
    <row r="131" s="12" customFormat="1" ht="22.8" customHeight="1">
      <c r="A131" s="12"/>
      <c r="B131" s="189"/>
      <c r="C131" s="190"/>
      <c r="D131" s="191" t="s">
        <v>68</v>
      </c>
      <c r="E131" s="203" t="s">
        <v>231</v>
      </c>
      <c r="F131" s="203" t="s">
        <v>232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SUM(P132:P142)</f>
        <v>0</v>
      </c>
      <c r="Q131" s="197"/>
      <c r="R131" s="198">
        <f>SUM(R132:R142)</f>
        <v>0</v>
      </c>
      <c r="S131" s="197"/>
      <c r="T131" s="199">
        <f>SUM(T132:T142)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77</v>
      </c>
      <c r="AT131" s="201" t="s">
        <v>68</v>
      </c>
      <c r="AU131" s="201" t="s">
        <v>77</v>
      </c>
      <c r="AY131" s="200" t="s">
        <v>128</v>
      </c>
      <c r="BK131" s="202">
        <f>SUM(BK132:BK142)</f>
        <v>0</v>
      </c>
    </row>
    <row r="132" s="2" customFormat="1" ht="16.5" customHeight="1">
      <c r="A132" s="39"/>
      <c r="B132" s="40"/>
      <c r="C132" s="205" t="s">
        <v>244</v>
      </c>
      <c r="D132" s="205" t="s">
        <v>131</v>
      </c>
      <c r="E132" s="206" t="s">
        <v>234</v>
      </c>
      <c r="F132" s="207" t="s">
        <v>235</v>
      </c>
      <c r="G132" s="208" t="s">
        <v>236</v>
      </c>
      <c r="H132" s="209">
        <v>2.9359999999999999</v>
      </c>
      <c r="I132" s="210"/>
      <c r="J132" s="211">
        <f>ROUND(I132*H132,2)</f>
        <v>0</v>
      </c>
      <c r="K132" s="207" t="s">
        <v>135</v>
      </c>
      <c r="L132" s="45"/>
      <c r="M132" s="212" t="s">
        <v>19</v>
      </c>
      <c r="N132" s="213" t="s">
        <v>40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136</v>
      </c>
      <c r="AT132" s="216" t="s">
        <v>131</v>
      </c>
      <c r="AU132" s="216" t="s">
        <v>79</v>
      </c>
      <c r="AY132" s="18" t="s">
        <v>128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77</v>
      </c>
      <c r="BK132" s="217">
        <f>ROUND(I132*H132,2)</f>
        <v>0</v>
      </c>
      <c r="BL132" s="18" t="s">
        <v>136</v>
      </c>
      <c r="BM132" s="216" t="s">
        <v>535</v>
      </c>
    </row>
    <row r="133" s="2" customFormat="1">
      <c r="A133" s="39"/>
      <c r="B133" s="40"/>
      <c r="C133" s="41"/>
      <c r="D133" s="218" t="s">
        <v>138</v>
      </c>
      <c r="E133" s="41"/>
      <c r="F133" s="219" t="s">
        <v>238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138</v>
      </c>
      <c r="AU133" s="18" t="s">
        <v>79</v>
      </c>
    </row>
    <row r="134" s="2" customFormat="1">
      <c r="A134" s="39"/>
      <c r="B134" s="40"/>
      <c r="C134" s="41"/>
      <c r="D134" s="223" t="s">
        <v>140</v>
      </c>
      <c r="E134" s="41"/>
      <c r="F134" s="224" t="s">
        <v>239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140</v>
      </c>
      <c r="AU134" s="18" t="s">
        <v>79</v>
      </c>
    </row>
    <row r="135" s="2" customFormat="1" ht="16.5" customHeight="1">
      <c r="A135" s="39"/>
      <c r="B135" s="40"/>
      <c r="C135" s="205" t="s">
        <v>250</v>
      </c>
      <c r="D135" s="205" t="s">
        <v>131</v>
      </c>
      <c r="E135" s="206" t="s">
        <v>240</v>
      </c>
      <c r="F135" s="207" t="s">
        <v>241</v>
      </c>
      <c r="G135" s="208" t="s">
        <v>236</v>
      </c>
      <c r="H135" s="209">
        <v>2.9359999999999999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40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136</v>
      </c>
      <c r="AT135" s="216" t="s">
        <v>131</v>
      </c>
      <c r="AU135" s="216" t="s">
        <v>79</v>
      </c>
      <c r="AY135" s="18" t="s">
        <v>128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77</v>
      </c>
      <c r="BK135" s="217">
        <f>ROUND(I135*H135,2)</f>
        <v>0</v>
      </c>
      <c r="BL135" s="18" t="s">
        <v>136</v>
      </c>
      <c r="BM135" s="216" t="s">
        <v>536</v>
      </c>
    </row>
    <row r="136" s="2" customFormat="1">
      <c r="A136" s="39"/>
      <c r="B136" s="40"/>
      <c r="C136" s="41"/>
      <c r="D136" s="218" t="s">
        <v>138</v>
      </c>
      <c r="E136" s="41"/>
      <c r="F136" s="219" t="s">
        <v>243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79</v>
      </c>
    </row>
    <row r="137" s="2" customFormat="1" ht="16.5" customHeight="1">
      <c r="A137" s="39"/>
      <c r="B137" s="40"/>
      <c r="C137" s="205" t="s">
        <v>258</v>
      </c>
      <c r="D137" s="205" t="s">
        <v>131</v>
      </c>
      <c r="E137" s="206" t="s">
        <v>245</v>
      </c>
      <c r="F137" s="207" t="s">
        <v>246</v>
      </c>
      <c r="G137" s="208" t="s">
        <v>236</v>
      </c>
      <c r="H137" s="209">
        <v>44.039999999999999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40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136</v>
      </c>
      <c r="AT137" s="216" t="s">
        <v>131</v>
      </c>
      <c r="AU137" s="216" t="s">
        <v>79</v>
      </c>
      <c r="AY137" s="18" t="s">
        <v>128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77</v>
      </c>
      <c r="BK137" s="217">
        <f>ROUND(I137*H137,2)</f>
        <v>0</v>
      </c>
      <c r="BL137" s="18" t="s">
        <v>136</v>
      </c>
      <c r="BM137" s="216" t="s">
        <v>537</v>
      </c>
    </row>
    <row r="138" s="2" customFormat="1">
      <c r="A138" s="39"/>
      <c r="B138" s="40"/>
      <c r="C138" s="41"/>
      <c r="D138" s="218" t="s">
        <v>138</v>
      </c>
      <c r="E138" s="41"/>
      <c r="F138" s="219" t="s">
        <v>248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138</v>
      </c>
      <c r="AU138" s="18" t="s">
        <v>79</v>
      </c>
    </row>
    <row r="139" s="13" customFormat="1">
      <c r="A139" s="13"/>
      <c r="B139" s="225"/>
      <c r="C139" s="226"/>
      <c r="D139" s="218" t="s">
        <v>142</v>
      </c>
      <c r="E139" s="226"/>
      <c r="F139" s="228" t="s">
        <v>538</v>
      </c>
      <c r="G139" s="226"/>
      <c r="H139" s="229">
        <v>44.039999999999999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142</v>
      </c>
      <c r="AU139" s="235" t="s">
        <v>79</v>
      </c>
      <c r="AV139" s="13" t="s">
        <v>79</v>
      </c>
      <c r="AW139" s="13" t="s">
        <v>4</v>
      </c>
      <c r="AX139" s="13" t="s">
        <v>77</v>
      </c>
      <c r="AY139" s="235" t="s">
        <v>128</v>
      </c>
    </row>
    <row r="140" s="2" customFormat="1" ht="16.5" customHeight="1">
      <c r="A140" s="39"/>
      <c r="B140" s="40"/>
      <c r="C140" s="205" t="s">
        <v>267</v>
      </c>
      <c r="D140" s="205" t="s">
        <v>131</v>
      </c>
      <c r="E140" s="206" t="s">
        <v>251</v>
      </c>
      <c r="F140" s="207" t="s">
        <v>252</v>
      </c>
      <c r="G140" s="208" t="s">
        <v>236</v>
      </c>
      <c r="H140" s="209">
        <v>0.36099999999999999</v>
      </c>
      <c r="I140" s="210"/>
      <c r="J140" s="211">
        <f>ROUND(I140*H140,2)</f>
        <v>0</v>
      </c>
      <c r="K140" s="207" t="s">
        <v>135</v>
      </c>
      <c r="L140" s="45"/>
      <c r="M140" s="212" t="s">
        <v>19</v>
      </c>
      <c r="N140" s="213" t="s">
        <v>40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136</v>
      </c>
      <c r="AT140" s="216" t="s">
        <v>131</v>
      </c>
      <c r="AU140" s="216" t="s">
        <v>79</v>
      </c>
      <c r="AY140" s="18" t="s">
        <v>128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77</v>
      </c>
      <c r="BK140" s="217">
        <f>ROUND(I140*H140,2)</f>
        <v>0</v>
      </c>
      <c r="BL140" s="18" t="s">
        <v>136</v>
      </c>
      <c r="BM140" s="216" t="s">
        <v>539</v>
      </c>
    </row>
    <row r="141" s="2" customFormat="1">
      <c r="A141" s="39"/>
      <c r="B141" s="40"/>
      <c r="C141" s="41"/>
      <c r="D141" s="218" t="s">
        <v>138</v>
      </c>
      <c r="E141" s="41"/>
      <c r="F141" s="219" t="s">
        <v>254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138</v>
      </c>
      <c r="AU141" s="18" t="s">
        <v>79</v>
      </c>
    </row>
    <row r="142" s="2" customFormat="1">
      <c r="A142" s="39"/>
      <c r="B142" s="40"/>
      <c r="C142" s="41"/>
      <c r="D142" s="223" t="s">
        <v>140</v>
      </c>
      <c r="E142" s="41"/>
      <c r="F142" s="224" t="s">
        <v>255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79</v>
      </c>
    </row>
    <row r="143" s="12" customFormat="1" ht="22.8" customHeight="1">
      <c r="A143" s="12"/>
      <c r="B143" s="189"/>
      <c r="C143" s="190"/>
      <c r="D143" s="191" t="s">
        <v>68</v>
      </c>
      <c r="E143" s="203" t="s">
        <v>256</v>
      </c>
      <c r="F143" s="203" t="s">
        <v>257</v>
      </c>
      <c r="G143" s="190"/>
      <c r="H143" s="190"/>
      <c r="I143" s="193"/>
      <c r="J143" s="204">
        <f>BK143</f>
        <v>0</v>
      </c>
      <c r="K143" s="190"/>
      <c r="L143" s="195"/>
      <c r="M143" s="196"/>
      <c r="N143" s="197"/>
      <c r="O143" s="197"/>
      <c r="P143" s="198">
        <f>SUM(P144:P145)</f>
        <v>0</v>
      </c>
      <c r="Q143" s="197"/>
      <c r="R143" s="198">
        <f>SUM(R144:R145)</f>
        <v>0</v>
      </c>
      <c r="S143" s="197"/>
      <c r="T143" s="199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0" t="s">
        <v>77</v>
      </c>
      <c r="AT143" s="201" t="s">
        <v>68</v>
      </c>
      <c r="AU143" s="201" t="s">
        <v>77</v>
      </c>
      <c r="AY143" s="200" t="s">
        <v>128</v>
      </c>
      <c r="BK143" s="202">
        <f>SUM(BK144:BK145)</f>
        <v>0</v>
      </c>
    </row>
    <row r="144" s="2" customFormat="1" ht="16.5" customHeight="1">
      <c r="A144" s="39"/>
      <c r="B144" s="40"/>
      <c r="C144" s="205" t="s">
        <v>275</v>
      </c>
      <c r="D144" s="205" t="s">
        <v>131</v>
      </c>
      <c r="E144" s="206" t="s">
        <v>259</v>
      </c>
      <c r="F144" s="207" t="s">
        <v>260</v>
      </c>
      <c r="G144" s="208" t="s">
        <v>236</v>
      </c>
      <c r="H144" s="209">
        <v>1.3100000000000001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40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136</v>
      </c>
      <c r="AT144" s="216" t="s">
        <v>131</v>
      </c>
      <c r="AU144" s="216" t="s">
        <v>79</v>
      </c>
      <c r="AY144" s="18" t="s">
        <v>128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136</v>
      </c>
      <c r="BM144" s="216" t="s">
        <v>540</v>
      </c>
    </row>
    <row r="145" s="2" customFormat="1">
      <c r="A145" s="39"/>
      <c r="B145" s="40"/>
      <c r="C145" s="41"/>
      <c r="D145" s="218" t="s">
        <v>138</v>
      </c>
      <c r="E145" s="41"/>
      <c r="F145" s="219" t="s">
        <v>262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138</v>
      </c>
      <c r="AU145" s="18" t="s">
        <v>79</v>
      </c>
    </row>
    <row r="146" s="12" customFormat="1" ht="25.92" customHeight="1">
      <c r="A146" s="12"/>
      <c r="B146" s="189"/>
      <c r="C146" s="190"/>
      <c r="D146" s="191" t="s">
        <v>68</v>
      </c>
      <c r="E146" s="192" t="s">
        <v>263</v>
      </c>
      <c r="F146" s="192" t="s">
        <v>264</v>
      </c>
      <c r="G146" s="190"/>
      <c r="H146" s="190"/>
      <c r="I146" s="193"/>
      <c r="J146" s="194">
        <f>BK146</f>
        <v>0</v>
      </c>
      <c r="K146" s="190"/>
      <c r="L146" s="195"/>
      <c r="M146" s="196"/>
      <c r="N146" s="197"/>
      <c r="O146" s="197"/>
      <c r="P146" s="198">
        <f>P147+P171+P191+P217+P234+P248+P258+P268+P273</f>
        <v>0</v>
      </c>
      <c r="Q146" s="197"/>
      <c r="R146" s="198">
        <f>R147+R171+R191+R217+R234+R248+R258+R268+R273</f>
        <v>0.53373959809999993</v>
      </c>
      <c r="S146" s="197"/>
      <c r="T146" s="199">
        <f>T147+T171+T191+T217+T234+T248+T258+T268+T273</f>
        <v>1.0648675000000001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79</v>
      </c>
      <c r="AT146" s="201" t="s">
        <v>68</v>
      </c>
      <c r="AU146" s="201" t="s">
        <v>69</v>
      </c>
      <c r="AY146" s="200" t="s">
        <v>128</v>
      </c>
      <c r="BK146" s="202">
        <f>BK147+BK171+BK191+BK217+BK234+BK248+BK258+BK268+BK273</f>
        <v>0</v>
      </c>
    </row>
    <row r="147" s="12" customFormat="1" ht="22.8" customHeight="1">
      <c r="A147" s="12"/>
      <c r="B147" s="189"/>
      <c r="C147" s="190"/>
      <c r="D147" s="191" t="s">
        <v>68</v>
      </c>
      <c r="E147" s="203" t="s">
        <v>265</v>
      </c>
      <c r="F147" s="203" t="s">
        <v>266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SUM(P148:P170)</f>
        <v>0</v>
      </c>
      <c r="Q147" s="197"/>
      <c r="R147" s="198">
        <f>SUM(R148:R170)</f>
        <v>0.077839999999999993</v>
      </c>
      <c r="S147" s="197"/>
      <c r="T147" s="199">
        <f>SUM(T148:T170)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79</v>
      </c>
      <c r="AT147" s="201" t="s">
        <v>68</v>
      </c>
      <c r="AU147" s="201" t="s">
        <v>77</v>
      </c>
      <c r="AY147" s="200" t="s">
        <v>128</v>
      </c>
      <c r="BK147" s="202">
        <f>SUM(BK148:BK170)</f>
        <v>0</v>
      </c>
    </row>
    <row r="148" s="2" customFormat="1" ht="16.5" customHeight="1">
      <c r="A148" s="39"/>
      <c r="B148" s="40"/>
      <c r="C148" s="205" t="s">
        <v>8</v>
      </c>
      <c r="D148" s="205" t="s">
        <v>131</v>
      </c>
      <c r="E148" s="206" t="s">
        <v>268</v>
      </c>
      <c r="F148" s="207" t="s">
        <v>269</v>
      </c>
      <c r="G148" s="208" t="s">
        <v>219</v>
      </c>
      <c r="H148" s="209">
        <v>28</v>
      </c>
      <c r="I148" s="210"/>
      <c r="J148" s="211">
        <f>ROUND(I148*H148,2)</f>
        <v>0</v>
      </c>
      <c r="K148" s="207" t="s">
        <v>135</v>
      </c>
      <c r="L148" s="45"/>
      <c r="M148" s="212" t="s">
        <v>19</v>
      </c>
      <c r="N148" s="213" t="s">
        <v>40</v>
      </c>
      <c r="O148" s="85"/>
      <c r="P148" s="214">
        <f>O148*H148</f>
        <v>0</v>
      </c>
      <c r="Q148" s="214">
        <v>0.00020000000000000001</v>
      </c>
      <c r="R148" s="214">
        <f>Q148*H148</f>
        <v>0.0055999999999999999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270</v>
      </c>
      <c r="AT148" s="216" t="s">
        <v>131</v>
      </c>
      <c r="AU148" s="216" t="s">
        <v>79</v>
      </c>
      <c r="AY148" s="18" t="s">
        <v>128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77</v>
      </c>
      <c r="BK148" s="217">
        <f>ROUND(I148*H148,2)</f>
        <v>0</v>
      </c>
      <c r="BL148" s="18" t="s">
        <v>270</v>
      </c>
      <c r="BM148" s="216" t="s">
        <v>541</v>
      </c>
    </row>
    <row r="149" s="2" customFormat="1">
      <c r="A149" s="39"/>
      <c r="B149" s="40"/>
      <c r="C149" s="41"/>
      <c r="D149" s="218" t="s">
        <v>138</v>
      </c>
      <c r="E149" s="41"/>
      <c r="F149" s="219" t="s">
        <v>272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138</v>
      </c>
      <c r="AU149" s="18" t="s">
        <v>79</v>
      </c>
    </row>
    <row r="150" s="2" customFormat="1">
      <c r="A150" s="39"/>
      <c r="B150" s="40"/>
      <c r="C150" s="41"/>
      <c r="D150" s="223" t="s">
        <v>140</v>
      </c>
      <c r="E150" s="41"/>
      <c r="F150" s="224" t="s">
        <v>273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79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542</v>
      </c>
      <c r="G151" s="226"/>
      <c r="H151" s="229">
        <v>28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79</v>
      </c>
      <c r="AV151" s="13" t="s">
        <v>79</v>
      </c>
      <c r="AW151" s="13" t="s">
        <v>31</v>
      </c>
      <c r="AX151" s="13" t="s">
        <v>77</v>
      </c>
      <c r="AY151" s="235" t="s">
        <v>128</v>
      </c>
    </row>
    <row r="152" s="2" customFormat="1" ht="16.5" customHeight="1">
      <c r="A152" s="39"/>
      <c r="B152" s="40"/>
      <c r="C152" s="205" t="s">
        <v>270</v>
      </c>
      <c r="D152" s="205" t="s">
        <v>131</v>
      </c>
      <c r="E152" s="206" t="s">
        <v>276</v>
      </c>
      <c r="F152" s="207" t="s">
        <v>277</v>
      </c>
      <c r="G152" s="208" t="s">
        <v>219</v>
      </c>
      <c r="H152" s="209">
        <v>28</v>
      </c>
      <c r="I152" s="210"/>
      <c r="J152" s="211">
        <f>ROUND(I152*H152,2)</f>
        <v>0</v>
      </c>
      <c r="K152" s="207" t="s">
        <v>135</v>
      </c>
      <c r="L152" s="45"/>
      <c r="M152" s="212" t="s">
        <v>19</v>
      </c>
      <c r="N152" s="213" t="s">
        <v>40</v>
      </c>
      <c r="O152" s="85"/>
      <c r="P152" s="214">
        <f>O152*H152</f>
        <v>0</v>
      </c>
      <c r="Q152" s="214">
        <v>0.00072999999999999996</v>
      </c>
      <c r="R152" s="214">
        <f>Q152*H152</f>
        <v>0.02044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270</v>
      </c>
      <c r="AT152" s="216" t="s">
        <v>131</v>
      </c>
      <c r="AU152" s="216" t="s">
        <v>79</v>
      </c>
      <c r="AY152" s="18" t="s">
        <v>128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270</v>
      </c>
      <c r="BM152" s="216" t="s">
        <v>543</v>
      </c>
    </row>
    <row r="153" s="2" customFormat="1">
      <c r="A153" s="39"/>
      <c r="B153" s="40"/>
      <c r="C153" s="41"/>
      <c r="D153" s="218" t="s">
        <v>138</v>
      </c>
      <c r="E153" s="41"/>
      <c r="F153" s="219" t="s">
        <v>279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138</v>
      </c>
      <c r="AU153" s="18" t="s">
        <v>79</v>
      </c>
    </row>
    <row r="154" s="2" customFormat="1">
      <c r="A154" s="39"/>
      <c r="B154" s="40"/>
      <c r="C154" s="41"/>
      <c r="D154" s="223" t="s">
        <v>140</v>
      </c>
      <c r="E154" s="41"/>
      <c r="F154" s="224" t="s">
        <v>280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140</v>
      </c>
      <c r="AU154" s="18" t="s">
        <v>79</v>
      </c>
    </row>
    <row r="155" s="13" customFormat="1">
      <c r="A155" s="13"/>
      <c r="B155" s="225"/>
      <c r="C155" s="226"/>
      <c r="D155" s="218" t="s">
        <v>142</v>
      </c>
      <c r="E155" s="227" t="s">
        <v>19</v>
      </c>
      <c r="F155" s="228" t="s">
        <v>542</v>
      </c>
      <c r="G155" s="226"/>
      <c r="H155" s="229">
        <v>28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142</v>
      </c>
      <c r="AU155" s="235" t="s">
        <v>79</v>
      </c>
      <c r="AV155" s="13" t="s">
        <v>79</v>
      </c>
      <c r="AW155" s="13" t="s">
        <v>31</v>
      </c>
      <c r="AX155" s="13" t="s">
        <v>77</v>
      </c>
      <c r="AY155" s="235" t="s">
        <v>128</v>
      </c>
    </row>
    <row r="156" s="2" customFormat="1" ht="16.5" customHeight="1">
      <c r="A156" s="39"/>
      <c r="B156" s="40"/>
      <c r="C156" s="205" t="s">
        <v>294</v>
      </c>
      <c r="D156" s="205" t="s">
        <v>131</v>
      </c>
      <c r="E156" s="206" t="s">
        <v>281</v>
      </c>
      <c r="F156" s="207" t="s">
        <v>282</v>
      </c>
      <c r="G156" s="208" t="s">
        <v>219</v>
      </c>
      <c r="H156" s="209">
        <v>28</v>
      </c>
      <c r="I156" s="210"/>
      <c r="J156" s="211">
        <f>ROUND(I156*H156,2)</f>
        <v>0</v>
      </c>
      <c r="K156" s="207" t="s">
        <v>135</v>
      </c>
      <c r="L156" s="45"/>
      <c r="M156" s="212" t="s">
        <v>19</v>
      </c>
      <c r="N156" s="213" t="s">
        <v>40</v>
      </c>
      <c r="O156" s="85"/>
      <c r="P156" s="214">
        <f>O156*H156</f>
        <v>0</v>
      </c>
      <c r="Q156" s="214">
        <v>0.0016199999999999999</v>
      </c>
      <c r="R156" s="214">
        <f>Q156*H156</f>
        <v>0.045359999999999998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270</v>
      </c>
      <c r="AT156" s="216" t="s">
        <v>131</v>
      </c>
      <c r="AU156" s="216" t="s">
        <v>79</v>
      </c>
      <c r="AY156" s="18" t="s">
        <v>128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77</v>
      </c>
      <c r="BK156" s="217">
        <f>ROUND(I156*H156,2)</f>
        <v>0</v>
      </c>
      <c r="BL156" s="18" t="s">
        <v>270</v>
      </c>
      <c r="BM156" s="216" t="s">
        <v>544</v>
      </c>
    </row>
    <row r="157" s="2" customFormat="1">
      <c r="A157" s="39"/>
      <c r="B157" s="40"/>
      <c r="C157" s="41"/>
      <c r="D157" s="218" t="s">
        <v>138</v>
      </c>
      <c r="E157" s="41"/>
      <c r="F157" s="219" t="s">
        <v>284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138</v>
      </c>
      <c r="AU157" s="18" t="s">
        <v>79</v>
      </c>
    </row>
    <row r="158" s="2" customFormat="1">
      <c r="A158" s="39"/>
      <c r="B158" s="40"/>
      <c r="C158" s="41"/>
      <c r="D158" s="223" t="s">
        <v>140</v>
      </c>
      <c r="E158" s="41"/>
      <c r="F158" s="224" t="s">
        <v>285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140</v>
      </c>
      <c r="AU158" s="18" t="s">
        <v>79</v>
      </c>
    </row>
    <row r="159" s="13" customFormat="1">
      <c r="A159" s="13"/>
      <c r="B159" s="225"/>
      <c r="C159" s="226"/>
      <c r="D159" s="218" t="s">
        <v>142</v>
      </c>
      <c r="E159" s="227" t="s">
        <v>19</v>
      </c>
      <c r="F159" s="228" t="s">
        <v>542</v>
      </c>
      <c r="G159" s="226"/>
      <c r="H159" s="229">
        <v>28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142</v>
      </c>
      <c r="AU159" s="235" t="s">
        <v>79</v>
      </c>
      <c r="AV159" s="13" t="s">
        <v>79</v>
      </c>
      <c r="AW159" s="13" t="s">
        <v>31</v>
      </c>
      <c r="AX159" s="13" t="s">
        <v>77</v>
      </c>
      <c r="AY159" s="235" t="s">
        <v>128</v>
      </c>
    </row>
    <row r="160" s="2" customFormat="1" ht="16.5" customHeight="1">
      <c r="A160" s="39"/>
      <c r="B160" s="40"/>
      <c r="C160" s="205" t="s">
        <v>301</v>
      </c>
      <c r="D160" s="205" t="s">
        <v>131</v>
      </c>
      <c r="E160" s="206" t="s">
        <v>287</v>
      </c>
      <c r="F160" s="207" t="s">
        <v>288</v>
      </c>
      <c r="G160" s="208" t="s">
        <v>289</v>
      </c>
      <c r="H160" s="209">
        <v>28</v>
      </c>
      <c r="I160" s="210"/>
      <c r="J160" s="211">
        <f>ROUND(I160*H160,2)</f>
        <v>0</v>
      </c>
      <c r="K160" s="207" t="s">
        <v>135</v>
      </c>
      <c r="L160" s="45"/>
      <c r="M160" s="212" t="s">
        <v>19</v>
      </c>
      <c r="N160" s="213" t="s">
        <v>40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270</v>
      </c>
      <c r="AT160" s="216" t="s">
        <v>131</v>
      </c>
      <c r="AU160" s="216" t="s">
        <v>79</v>
      </c>
      <c r="AY160" s="18" t="s">
        <v>128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77</v>
      </c>
      <c r="BK160" s="217">
        <f>ROUND(I160*H160,2)</f>
        <v>0</v>
      </c>
      <c r="BL160" s="18" t="s">
        <v>270</v>
      </c>
      <c r="BM160" s="216" t="s">
        <v>545</v>
      </c>
    </row>
    <row r="161" s="2" customFormat="1">
      <c r="A161" s="39"/>
      <c r="B161" s="40"/>
      <c r="C161" s="41"/>
      <c r="D161" s="218" t="s">
        <v>138</v>
      </c>
      <c r="E161" s="41"/>
      <c r="F161" s="219" t="s">
        <v>291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79</v>
      </c>
    </row>
    <row r="162" s="2" customFormat="1">
      <c r="A162" s="39"/>
      <c r="B162" s="40"/>
      <c r="C162" s="41"/>
      <c r="D162" s="223" t="s">
        <v>140</v>
      </c>
      <c r="E162" s="41"/>
      <c r="F162" s="224" t="s">
        <v>292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79</v>
      </c>
    </row>
    <row r="163" s="13" customFormat="1">
      <c r="A163" s="13"/>
      <c r="B163" s="225"/>
      <c r="C163" s="226"/>
      <c r="D163" s="218" t="s">
        <v>142</v>
      </c>
      <c r="E163" s="227" t="s">
        <v>19</v>
      </c>
      <c r="F163" s="228" t="s">
        <v>542</v>
      </c>
      <c r="G163" s="226"/>
      <c r="H163" s="229">
        <v>28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142</v>
      </c>
      <c r="AU163" s="235" t="s">
        <v>79</v>
      </c>
      <c r="AV163" s="13" t="s">
        <v>79</v>
      </c>
      <c r="AW163" s="13" t="s">
        <v>31</v>
      </c>
      <c r="AX163" s="13" t="s">
        <v>77</v>
      </c>
      <c r="AY163" s="235" t="s">
        <v>128</v>
      </c>
    </row>
    <row r="164" s="2" customFormat="1" ht="16.5" customHeight="1">
      <c r="A164" s="39"/>
      <c r="B164" s="40"/>
      <c r="C164" s="205" t="s">
        <v>310</v>
      </c>
      <c r="D164" s="205" t="s">
        <v>131</v>
      </c>
      <c r="E164" s="206" t="s">
        <v>295</v>
      </c>
      <c r="F164" s="207" t="s">
        <v>296</v>
      </c>
      <c r="G164" s="208" t="s">
        <v>289</v>
      </c>
      <c r="H164" s="209">
        <v>28</v>
      </c>
      <c r="I164" s="210"/>
      <c r="J164" s="211">
        <f>ROUND(I164*H164,2)</f>
        <v>0</v>
      </c>
      <c r="K164" s="207" t="s">
        <v>135</v>
      </c>
      <c r="L164" s="45"/>
      <c r="M164" s="212" t="s">
        <v>19</v>
      </c>
      <c r="N164" s="213" t="s">
        <v>40</v>
      </c>
      <c r="O164" s="85"/>
      <c r="P164" s="214">
        <f>O164*H164</f>
        <v>0</v>
      </c>
      <c r="Q164" s="214">
        <v>0.00023000000000000001</v>
      </c>
      <c r="R164" s="214">
        <f>Q164*H164</f>
        <v>0.0064400000000000004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270</v>
      </c>
      <c r="AT164" s="216" t="s">
        <v>131</v>
      </c>
      <c r="AU164" s="216" t="s">
        <v>79</v>
      </c>
      <c r="AY164" s="18" t="s">
        <v>128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77</v>
      </c>
      <c r="BK164" s="217">
        <f>ROUND(I164*H164,2)</f>
        <v>0</v>
      </c>
      <c r="BL164" s="18" t="s">
        <v>270</v>
      </c>
      <c r="BM164" s="216" t="s">
        <v>546</v>
      </c>
    </row>
    <row r="165" s="2" customFormat="1">
      <c r="A165" s="39"/>
      <c r="B165" s="40"/>
      <c r="C165" s="41"/>
      <c r="D165" s="218" t="s">
        <v>138</v>
      </c>
      <c r="E165" s="41"/>
      <c r="F165" s="219" t="s">
        <v>298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138</v>
      </c>
      <c r="AU165" s="18" t="s">
        <v>79</v>
      </c>
    </row>
    <row r="166" s="2" customFormat="1">
      <c r="A166" s="39"/>
      <c r="B166" s="40"/>
      <c r="C166" s="41"/>
      <c r="D166" s="223" t="s">
        <v>140</v>
      </c>
      <c r="E166" s="41"/>
      <c r="F166" s="224" t="s">
        <v>299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140</v>
      </c>
      <c r="AU166" s="18" t="s">
        <v>79</v>
      </c>
    </row>
    <row r="167" s="13" customFormat="1">
      <c r="A167" s="13"/>
      <c r="B167" s="225"/>
      <c r="C167" s="226"/>
      <c r="D167" s="218" t="s">
        <v>142</v>
      </c>
      <c r="E167" s="227" t="s">
        <v>19</v>
      </c>
      <c r="F167" s="228" t="s">
        <v>542</v>
      </c>
      <c r="G167" s="226"/>
      <c r="H167" s="229">
        <v>28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142</v>
      </c>
      <c r="AU167" s="235" t="s">
        <v>79</v>
      </c>
      <c r="AV167" s="13" t="s">
        <v>79</v>
      </c>
      <c r="AW167" s="13" t="s">
        <v>31</v>
      </c>
      <c r="AX167" s="13" t="s">
        <v>77</v>
      </c>
      <c r="AY167" s="235" t="s">
        <v>128</v>
      </c>
    </row>
    <row r="168" s="2" customFormat="1" ht="16.5" customHeight="1">
      <c r="A168" s="39"/>
      <c r="B168" s="40"/>
      <c r="C168" s="205" t="s">
        <v>315</v>
      </c>
      <c r="D168" s="205" t="s">
        <v>131</v>
      </c>
      <c r="E168" s="206" t="s">
        <v>302</v>
      </c>
      <c r="F168" s="207" t="s">
        <v>303</v>
      </c>
      <c r="G168" s="208" t="s">
        <v>304</v>
      </c>
      <c r="H168" s="250"/>
      <c r="I168" s="210"/>
      <c r="J168" s="211">
        <f>ROUND(I168*H168,2)</f>
        <v>0</v>
      </c>
      <c r="K168" s="207" t="s">
        <v>135</v>
      </c>
      <c r="L168" s="45"/>
      <c r="M168" s="212" t="s">
        <v>19</v>
      </c>
      <c r="N168" s="213" t="s">
        <v>40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270</v>
      </c>
      <c r="AT168" s="216" t="s">
        <v>131</v>
      </c>
      <c r="AU168" s="216" t="s">
        <v>79</v>
      </c>
      <c r="AY168" s="18" t="s">
        <v>128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77</v>
      </c>
      <c r="BK168" s="217">
        <f>ROUND(I168*H168,2)</f>
        <v>0</v>
      </c>
      <c r="BL168" s="18" t="s">
        <v>270</v>
      </c>
      <c r="BM168" s="216" t="s">
        <v>547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306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79</v>
      </c>
    </row>
    <row r="170" s="2" customFormat="1">
      <c r="A170" s="39"/>
      <c r="B170" s="40"/>
      <c r="C170" s="41"/>
      <c r="D170" s="223" t="s">
        <v>140</v>
      </c>
      <c r="E170" s="41"/>
      <c r="F170" s="224" t="s">
        <v>307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79</v>
      </c>
    </row>
    <row r="171" s="12" customFormat="1" ht="22.8" customHeight="1">
      <c r="A171" s="12"/>
      <c r="B171" s="189"/>
      <c r="C171" s="190"/>
      <c r="D171" s="191" t="s">
        <v>68</v>
      </c>
      <c r="E171" s="203" t="s">
        <v>308</v>
      </c>
      <c r="F171" s="203" t="s">
        <v>309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SUM(P172:P190)</f>
        <v>0</v>
      </c>
      <c r="Q171" s="197"/>
      <c r="R171" s="198">
        <f>SUM(R172:R190)</f>
        <v>0.22552942249999999</v>
      </c>
      <c r="S171" s="197"/>
      <c r="T171" s="199">
        <f>SUM(T172:T190)</f>
        <v>0.22625000000000001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79</v>
      </c>
      <c r="AT171" s="201" t="s">
        <v>68</v>
      </c>
      <c r="AU171" s="201" t="s">
        <v>77</v>
      </c>
      <c r="AY171" s="200" t="s">
        <v>128</v>
      </c>
      <c r="BK171" s="202">
        <f>SUM(BK172:BK190)</f>
        <v>0</v>
      </c>
    </row>
    <row r="172" s="2" customFormat="1" ht="16.5" customHeight="1">
      <c r="A172" s="39"/>
      <c r="B172" s="40"/>
      <c r="C172" s="205" t="s">
        <v>7</v>
      </c>
      <c r="D172" s="205" t="s">
        <v>131</v>
      </c>
      <c r="E172" s="206" t="s">
        <v>311</v>
      </c>
      <c r="F172" s="207" t="s">
        <v>312</v>
      </c>
      <c r="G172" s="208" t="s">
        <v>213</v>
      </c>
      <c r="H172" s="209">
        <v>1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40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270</v>
      </c>
      <c r="AT172" s="216" t="s">
        <v>131</v>
      </c>
      <c r="AU172" s="216" t="s">
        <v>79</v>
      </c>
      <c r="AY172" s="18" t="s">
        <v>128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77</v>
      </c>
      <c r="BK172" s="217">
        <f>ROUND(I172*H172,2)</f>
        <v>0</v>
      </c>
      <c r="BL172" s="18" t="s">
        <v>270</v>
      </c>
      <c r="BM172" s="216" t="s">
        <v>548</v>
      </c>
    </row>
    <row r="173" s="2" customFormat="1">
      <c r="A173" s="39"/>
      <c r="B173" s="40"/>
      <c r="C173" s="41"/>
      <c r="D173" s="218" t="s">
        <v>138</v>
      </c>
      <c r="E173" s="41"/>
      <c r="F173" s="219" t="s">
        <v>314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138</v>
      </c>
      <c r="AU173" s="18" t="s">
        <v>79</v>
      </c>
    </row>
    <row r="174" s="2" customFormat="1" ht="16.5" customHeight="1">
      <c r="A174" s="39"/>
      <c r="B174" s="40"/>
      <c r="C174" s="205" t="s">
        <v>325</v>
      </c>
      <c r="D174" s="205" t="s">
        <v>131</v>
      </c>
      <c r="E174" s="206" t="s">
        <v>316</v>
      </c>
      <c r="F174" s="207" t="s">
        <v>317</v>
      </c>
      <c r="G174" s="208" t="s">
        <v>289</v>
      </c>
      <c r="H174" s="209">
        <v>1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40</v>
      </c>
      <c r="O174" s="85"/>
      <c r="P174" s="214">
        <f>O174*H174</f>
        <v>0</v>
      </c>
      <c r="Q174" s="214">
        <v>0.00017255999999999999</v>
      </c>
      <c r="R174" s="214">
        <f>Q174*H174</f>
        <v>0.00017255999999999999</v>
      </c>
      <c r="S174" s="214">
        <v>0.22625000000000001</v>
      </c>
      <c r="T174" s="215">
        <f>S174*H174</f>
        <v>0.22625000000000001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270</v>
      </c>
      <c r="AT174" s="216" t="s">
        <v>131</v>
      </c>
      <c r="AU174" s="216" t="s">
        <v>79</v>
      </c>
      <c r="AY174" s="18" t="s">
        <v>128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77</v>
      </c>
      <c r="BK174" s="217">
        <f>ROUND(I174*H174,2)</f>
        <v>0</v>
      </c>
      <c r="BL174" s="18" t="s">
        <v>270</v>
      </c>
      <c r="BM174" s="216" t="s">
        <v>549</v>
      </c>
    </row>
    <row r="175" s="2" customFormat="1">
      <c r="A175" s="39"/>
      <c r="B175" s="40"/>
      <c r="C175" s="41"/>
      <c r="D175" s="218" t="s">
        <v>138</v>
      </c>
      <c r="E175" s="41"/>
      <c r="F175" s="219" t="s">
        <v>319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138</v>
      </c>
      <c r="AU175" s="18" t="s">
        <v>79</v>
      </c>
    </row>
    <row r="176" s="2" customFormat="1" ht="21.75" customHeight="1">
      <c r="A176" s="39"/>
      <c r="B176" s="40"/>
      <c r="C176" s="205" t="s">
        <v>331</v>
      </c>
      <c r="D176" s="205" t="s">
        <v>131</v>
      </c>
      <c r="E176" s="206" t="s">
        <v>550</v>
      </c>
      <c r="F176" s="207" t="s">
        <v>551</v>
      </c>
      <c r="G176" s="208" t="s">
        <v>213</v>
      </c>
      <c r="H176" s="209">
        <v>1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40</v>
      </c>
      <c r="O176" s="85"/>
      <c r="P176" s="214">
        <f>O176*H176</f>
        <v>0</v>
      </c>
      <c r="Q176" s="214">
        <v>0.0083568624999999994</v>
      </c>
      <c r="R176" s="214">
        <f>Q176*H176</f>
        <v>0.0083568624999999994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270</v>
      </c>
      <c r="AT176" s="216" t="s">
        <v>131</v>
      </c>
      <c r="AU176" s="216" t="s">
        <v>79</v>
      </c>
      <c r="AY176" s="18" t="s">
        <v>128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77</v>
      </c>
      <c r="BK176" s="217">
        <f>ROUND(I176*H176,2)</f>
        <v>0</v>
      </c>
      <c r="BL176" s="18" t="s">
        <v>270</v>
      </c>
      <c r="BM176" s="216" t="s">
        <v>552</v>
      </c>
    </row>
    <row r="177" s="2" customFormat="1">
      <c r="A177" s="39"/>
      <c r="B177" s="40"/>
      <c r="C177" s="41"/>
      <c r="D177" s="218" t="s">
        <v>138</v>
      </c>
      <c r="E177" s="41"/>
      <c r="F177" s="219" t="s">
        <v>553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138</v>
      </c>
      <c r="AU177" s="18" t="s">
        <v>79</v>
      </c>
    </row>
    <row r="178" s="15" customFormat="1">
      <c r="A178" s="15"/>
      <c r="B178" s="261"/>
      <c r="C178" s="262"/>
      <c r="D178" s="218" t="s">
        <v>142</v>
      </c>
      <c r="E178" s="263" t="s">
        <v>19</v>
      </c>
      <c r="F178" s="264" t="s">
        <v>554</v>
      </c>
      <c r="G178" s="262"/>
      <c r="H178" s="263" t="s">
        <v>19</v>
      </c>
      <c r="I178" s="265"/>
      <c r="J178" s="262"/>
      <c r="K178" s="262"/>
      <c r="L178" s="266"/>
      <c r="M178" s="267"/>
      <c r="N178" s="268"/>
      <c r="O178" s="268"/>
      <c r="P178" s="268"/>
      <c r="Q178" s="268"/>
      <c r="R178" s="268"/>
      <c r="S178" s="268"/>
      <c r="T178" s="26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0" t="s">
        <v>142</v>
      </c>
      <c r="AU178" s="270" t="s">
        <v>79</v>
      </c>
      <c r="AV178" s="15" t="s">
        <v>77</v>
      </c>
      <c r="AW178" s="15" t="s">
        <v>31</v>
      </c>
      <c r="AX178" s="15" t="s">
        <v>69</v>
      </c>
      <c r="AY178" s="270" t="s">
        <v>128</v>
      </c>
    </row>
    <row r="179" s="15" customFormat="1">
      <c r="A179" s="15"/>
      <c r="B179" s="261"/>
      <c r="C179" s="262"/>
      <c r="D179" s="218" t="s">
        <v>142</v>
      </c>
      <c r="E179" s="263" t="s">
        <v>19</v>
      </c>
      <c r="F179" s="264" t="s">
        <v>555</v>
      </c>
      <c r="G179" s="262"/>
      <c r="H179" s="263" t="s">
        <v>19</v>
      </c>
      <c r="I179" s="265"/>
      <c r="J179" s="262"/>
      <c r="K179" s="262"/>
      <c r="L179" s="266"/>
      <c r="M179" s="267"/>
      <c r="N179" s="268"/>
      <c r="O179" s="268"/>
      <c r="P179" s="268"/>
      <c r="Q179" s="268"/>
      <c r="R179" s="268"/>
      <c r="S179" s="268"/>
      <c r="T179" s="26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0" t="s">
        <v>142</v>
      </c>
      <c r="AU179" s="270" t="s">
        <v>79</v>
      </c>
      <c r="AV179" s="15" t="s">
        <v>77</v>
      </c>
      <c r="AW179" s="15" t="s">
        <v>31</v>
      </c>
      <c r="AX179" s="15" t="s">
        <v>69</v>
      </c>
      <c r="AY179" s="270" t="s">
        <v>128</v>
      </c>
    </row>
    <row r="180" s="15" customFormat="1">
      <c r="A180" s="15"/>
      <c r="B180" s="261"/>
      <c r="C180" s="262"/>
      <c r="D180" s="218" t="s">
        <v>142</v>
      </c>
      <c r="E180" s="263" t="s">
        <v>19</v>
      </c>
      <c r="F180" s="264" t="s">
        <v>556</v>
      </c>
      <c r="G180" s="262"/>
      <c r="H180" s="263" t="s">
        <v>19</v>
      </c>
      <c r="I180" s="265"/>
      <c r="J180" s="262"/>
      <c r="K180" s="262"/>
      <c r="L180" s="266"/>
      <c r="M180" s="267"/>
      <c r="N180" s="268"/>
      <c r="O180" s="268"/>
      <c r="P180" s="268"/>
      <c r="Q180" s="268"/>
      <c r="R180" s="268"/>
      <c r="S180" s="268"/>
      <c r="T180" s="26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0" t="s">
        <v>142</v>
      </c>
      <c r="AU180" s="270" t="s">
        <v>79</v>
      </c>
      <c r="AV180" s="15" t="s">
        <v>77</v>
      </c>
      <c r="AW180" s="15" t="s">
        <v>31</v>
      </c>
      <c r="AX180" s="15" t="s">
        <v>69</v>
      </c>
      <c r="AY180" s="270" t="s">
        <v>128</v>
      </c>
    </row>
    <row r="181" s="13" customFormat="1">
      <c r="A181" s="13"/>
      <c r="B181" s="225"/>
      <c r="C181" s="226"/>
      <c r="D181" s="218" t="s">
        <v>142</v>
      </c>
      <c r="E181" s="227" t="s">
        <v>19</v>
      </c>
      <c r="F181" s="228" t="s">
        <v>557</v>
      </c>
      <c r="G181" s="226"/>
      <c r="H181" s="229">
        <v>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142</v>
      </c>
      <c r="AU181" s="235" t="s">
        <v>79</v>
      </c>
      <c r="AV181" s="13" t="s">
        <v>79</v>
      </c>
      <c r="AW181" s="13" t="s">
        <v>31</v>
      </c>
      <c r="AX181" s="13" t="s">
        <v>77</v>
      </c>
      <c r="AY181" s="235" t="s">
        <v>128</v>
      </c>
    </row>
    <row r="182" s="2" customFormat="1" ht="16.5" customHeight="1">
      <c r="A182" s="39"/>
      <c r="B182" s="40"/>
      <c r="C182" s="251" t="s">
        <v>336</v>
      </c>
      <c r="D182" s="251" t="s">
        <v>326</v>
      </c>
      <c r="E182" s="252" t="s">
        <v>558</v>
      </c>
      <c r="F182" s="253" t="s">
        <v>559</v>
      </c>
      <c r="G182" s="254" t="s">
        <v>289</v>
      </c>
      <c r="H182" s="255">
        <v>1</v>
      </c>
      <c r="I182" s="256"/>
      <c r="J182" s="257">
        <f>ROUND(I182*H182,2)</f>
        <v>0</v>
      </c>
      <c r="K182" s="253" t="s">
        <v>135</v>
      </c>
      <c r="L182" s="258"/>
      <c r="M182" s="259" t="s">
        <v>19</v>
      </c>
      <c r="N182" s="260" t="s">
        <v>40</v>
      </c>
      <c r="O182" s="85"/>
      <c r="P182" s="214">
        <f>O182*H182</f>
        <v>0</v>
      </c>
      <c r="Q182" s="214">
        <v>0.217</v>
      </c>
      <c r="R182" s="214">
        <f>Q182*H182</f>
        <v>0.217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329</v>
      </c>
      <c r="AT182" s="216" t="s">
        <v>326</v>
      </c>
      <c r="AU182" s="216" t="s">
        <v>79</v>
      </c>
      <c r="AY182" s="18" t="s">
        <v>128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77</v>
      </c>
      <c r="BK182" s="217">
        <f>ROUND(I182*H182,2)</f>
        <v>0</v>
      </c>
      <c r="BL182" s="18" t="s">
        <v>270</v>
      </c>
      <c r="BM182" s="216" t="s">
        <v>560</v>
      </c>
    </row>
    <row r="183" s="2" customFormat="1">
      <c r="A183" s="39"/>
      <c r="B183" s="40"/>
      <c r="C183" s="41"/>
      <c r="D183" s="218" t="s">
        <v>138</v>
      </c>
      <c r="E183" s="41"/>
      <c r="F183" s="219" t="s">
        <v>561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138</v>
      </c>
      <c r="AU183" s="18" t="s">
        <v>79</v>
      </c>
    </row>
    <row r="184" s="2" customFormat="1" ht="16.5" customHeight="1">
      <c r="A184" s="39"/>
      <c r="B184" s="40"/>
      <c r="C184" s="205" t="s">
        <v>342</v>
      </c>
      <c r="D184" s="205" t="s">
        <v>131</v>
      </c>
      <c r="E184" s="206" t="s">
        <v>332</v>
      </c>
      <c r="F184" s="207" t="s">
        <v>333</v>
      </c>
      <c r="G184" s="208" t="s">
        <v>289</v>
      </c>
      <c r="H184" s="209">
        <v>1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40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270</v>
      </c>
      <c r="AT184" s="216" t="s">
        <v>131</v>
      </c>
      <c r="AU184" s="216" t="s">
        <v>79</v>
      </c>
      <c r="AY184" s="18" t="s">
        <v>128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77</v>
      </c>
      <c r="BK184" s="217">
        <f>ROUND(I184*H184,2)</f>
        <v>0</v>
      </c>
      <c r="BL184" s="18" t="s">
        <v>270</v>
      </c>
      <c r="BM184" s="216" t="s">
        <v>562</v>
      </c>
    </row>
    <row r="185" s="2" customFormat="1">
      <c r="A185" s="39"/>
      <c r="B185" s="40"/>
      <c r="C185" s="41"/>
      <c r="D185" s="218" t="s">
        <v>138</v>
      </c>
      <c r="E185" s="41"/>
      <c r="F185" s="219" t="s">
        <v>335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138</v>
      </c>
      <c r="AU185" s="18" t="s">
        <v>79</v>
      </c>
    </row>
    <row r="186" s="2" customFormat="1" ht="16.5" customHeight="1">
      <c r="A186" s="39"/>
      <c r="B186" s="40"/>
      <c r="C186" s="205" t="s">
        <v>349</v>
      </c>
      <c r="D186" s="205" t="s">
        <v>131</v>
      </c>
      <c r="E186" s="206" t="s">
        <v>337</v>
      </c>
      <c r="F186" s="207" t="s">
        <v>338</v>
      </c>
      <c r="G186" s="208" t="s">
        <v>236</v>
      </c>
      <c r="H186" s="209">
        <v>0.22600000000000001</v>
      </c>
      <c r="I186" s="210"/>
      <c r="J186" s="211">
        <f>ROUND(I186*H186,2)</f>
        <v>0</v>
      </c>
      <c r="K186" s="207" t="s">
        <v>135</v>
      </c>
      <c r="L186" s="45"/>
      <c r="M186" s="212" t="s">
        <v>19</v>
      </c>
      <c r="N186" s="213" t="s">
        <v>40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270</v>
      </c>
      <c r="AT186" s="216" t="s">
        <v>131</v>
      </c>
      <c r="AU186" s="216" t="s">
        <v>79</v>
      </c>
      <c r="AY186" s="18" t="s">
        <v>128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77</v>
      </c>
      <c r="BK186" s="217">
        <f>ROUND(I186*H186,2)</f>
        <v>0</v>
      </c>
      <c r="BL186" s="18" t="s">
        <v>270</v>
      </c>
      <c r="BM186" s="216" t="s">
        <v>563</v>
      </c>
    </row>
    <row r="187" s="2" customFormat="1">
      <c r="A187" s="39"/>
      <c r="B187" s="40"/>
      <c r="C187" s="41"/>
      <c r="D187" s="218" t="s">
        <v>138</v>
      </c>
      <c r="E187" s="41"/>
      <c r="F187" s="219" t="s">
        <v>340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138</v>
      </c>
      <c r="AU187" s="18" t="s">
        <v>79</v>
      </c>
    </row>
    <row r="188" s="2" customFormat="1">
      <c r="A188" s="39"/>
      <c r="B188" s="40"/>
      <c r="C188" s="41"/>
      <c r="D188" s="223" t="s">
        <v>140</v>
      </c>
      <c r="E188" s="41"/>
      <c r="F188" s="224" t="s">
        <v>341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140</v>
      </c>
      <c r="AU188" s="18" t="s">
        <v>79</v>
      </c>
    </row>
    <row r="189" s="2" customFormat="1" ht="16.5" customHeight="1">
      <c r="A189" s="39"/>
      <c r="B189" s="40"/>
      <c r="C189" s="205" t="s">
        <v>355</v>
      </c>
      <c r="D189" s="205" t="s">
        <v>131</v>
      </c>
      <c r="E189" s="206" t="s">
        <v>343</v>
      </c>
      <c r="F189" s="207" t="s">
        <v>344</v>
      </c>
      <c r="G189" s="208" t="s">
        <v>236</v>
      </c>
      <c r="H189" s="209">
        <v>0.22600000000000001</v>
      </c>
      <c r="I189" s="210"/>
      <c r="J189" s="211">
        <f>ROUND(I189*H189,2)</f>
        <v>0</v>
      </c>
      <c r="K189" s="207" t="s">
        <v>19</v>
      </c>
      <c r="L189" s="45"/>
      <c r="M189" s="212" t="s">
        <v>19</v>
      </c>
      <c r="N189" s="213" t="s">
        <v>40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270</v>
      </c>
      <c r="AT189" s="216" t="s">
        <v>131</v>
      </c>
      <c r="AU189" s="216" t="s">
        <v>79</v>
      </c>
      <c r="AY189" s="18" t="s">
        <v>128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77</v>
      </c>
      <c r="BK189" s="217">
        <f>ROUND(I189*H189,2)</f>
        <v>0</v>
      </c>
      <c r="BL189" s="18" t="s">
        <v>270</v>
      </c>
      <c r="BM189" s="216" t="s">
        <v>564</v>
      </c>
    </row>
    <row r="190" s="2" customFormat="1">
      <c r="A190" s="39"/>
      <c r="B190" s="40"/>
      <c r="C190" s="41"/>
      <c r="D190" s="218" t="s">
        <v>138</v>
      </c>
      <c r="E190" s="41"/>
      <c r="F190" s="219" t="s">
        <v>346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138</v>
      </c>
      <c r="AU190" s="18" t="s">
        <v>79</v>
      </c>
    </row>
    <row r="191" s="12" customFormat="1" ht="22.8" customHeight="1">
      <c r="A191" s="12"/>
      <c r="B191" s="189"/>
      <c r="C191" s="190"/>
      <c r="D191" s="191" t="s">
        <v>68</v>
      </c>
      <c r="E191" s="203" t="s">
        <v>347</v>
      </c>
      <c r="F191" s="203" t="s">
        <v>348</v>
      </c>
      <c r="G191" s="190"/>
      <c r="H191" s="190"/>
      <c r="I191" s="193"/>
      <c r="J191" s="204">
        <f>BK191</f>
        <v>0</v>
      </c>
      <c r="K191" s="190"/>
      <c r="L191" s="195"/>
      <c r="M191" s="196"/>
      <c r="N191" s="197"/>
      <c r="O191" s="197"/>
      <c r="P191" s="198">
        <f>SUM(P192:P216)</f>
        <v>0</v>
      </c>
      <c r="Q191" s="197"/>
      <c r="R191" s="198">
        <f>SUM(R192:R216)</f>
        <v>0.091974358199999995</v>
      </c>
      <c r="S191" s="197"/>
      <c r="T191" s="199">
        <f>SUM(T192:T216)</f>
        <v>0.53536000000000006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0" t="s">
        <v>79</v>
      </c>
      <c r="AT191" s="201" t="s">
        <v>68</v>
      </c>
      <c r="AU191" s="201" t="s">
        <v>77</v>
      </c>
      <c r="AY191" s="200" t="s">
        <v>128</v>
      </c>
      <c r="BK191" s="202">
        <f>SUM(BK192:BK216)</f>
        <v>0</v>
      </c>
    </row>
    <row r="192" s="2" customFormat="1" ht="16.5" customHeight="1">
      <c r="A192" s="39"/>
      <c r="B192" s="40"/>
      <c r="C192" s="205" t="s">
        <v>361</v>
      </c>
      <c r="D192" s="205" t="s">
        <v>131</v>
      </c>
      <c r="E192" s="206" t="s">
        <v>565</v>
      </c>
      <c r="F192" s="207" t="s">
        <v>566</v>
      </c>
      <c r="G192" s="208" t="s">
        <v>213</v>
      </c>
      <c r="H192" s="209">
        <v>1</v>
      </c>
      <c r="I192" s="210"/>
      <c r="J192" s="211">
        <f>ROUND(I192*H192,2)</f>
        <v>0</v>
      </c>
      <c r="K192" s="207" t="s">
        <v>135</v>
      </c>
      <c r="L192" s="45"/>
      <c r="M192" s="212" t="s">
        <v>19</v>
      </c>
      <c r="N192" s="213" t="s">
        <v>40</v>
      </c>
      <c r="O192" s="85"/>
      <c r="P192" s="214">
        <f>O192*H192</f>
        <v>0</v>
      </c>
      <c r="Q192" s="214">
        <v>0.084809999999999996</v>
      </c>
      <c r="R192" s="214">
        <f>Q192*H192</f>
        <v>0.084809999999999996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270</v>
      </c>
      <c r="AT192" s="216" t="s">
        <v>131</v>
      </c>
      <c r="AU192" s="216" t="s">
        <v>79</v>
      </c>
      <c r="AY192" s="18" t="s">
        <v>128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77</v>
      </c>
      <c r="BK192" s="217">
        <f>ROUND(I192*H192,2)</f>
        <v>0</v>
      </c>
      <c r="BL192" s="18" t="s">
        <v>270</v>
      </c>
      <c r="BM192" s="216" t="s">
        <v>567</v>
      </c>
    </row>
    <row r="193" s="2" customFormat="1">
      <c r="A193" s="39"/>
      <c r="B193" s="40"/>
      <c r="C193" s="41"/>
      <c r="D193" s="218" t="s">
        <v>138</v>
      </c>
      <c r="E193" s="41"/>
      <c r="F193" s="219" t="s">
        <v>568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138</v>
      </c>
      <c r="AU193" s="18" t="s">
        <v>79</v>
      </c>
    </row>
    <row r="194" s="2" customFormat="1">
      <c r="A194" s="39"/>
      <c r="B194" s="40"/>
      <c r="C194" s="41"/>
      <c r="D194" s="223" t="s">
        <v>140</v>
      </c>
      <c r="E194" s="41"/>
      <c r="F194" s="224" t="s">
        <v>569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140</v>
      </c>
      <c r="AU194" s="18" t="s">
        <v>79</v>
      </c>
    </row>
    <row r="195" s="2" customFormat="1" ht="16.5" customHeight="1">
      <c r="A195" s="39"/>
      <c r="B195" s="40"/>
      <c r="C195" s="205" t="s">
        <v>367</v>
      </c>
      <c r="D195" s="205" t="s">
        <v>131</v>
      </c>
      <c r="E195" s="206" t="s">
        <v>350</v>
      </c>
      <c r="F195" s="207" t="s">
        <v>351</v>
      </c>
      <c r="G195" s="208" t="s">
        <v>289</v>
      </c>
      <c r="H195" s="209">
        <v>1</v>
      </c>
      <c r="I195" s="210"/>
      <c r="J195" s="211">
        <f>ROUND(I195*H195,2)</f>
        <v>0</v>
      </c>
      <c r="K195" s="207" t="s">
        <v>135</v>
      </c>
      <c r="L195" s="45"/>
      <c r="M195" s="212" t="s">
        <v>19</v>
      </c>
      <c r="N195" s="213" t="s">
        <v>40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0.51195999999999997</v>
      </c>
      <c r="T195" s="215">
        <f>S195*H195</f>
        <v>0.51195999999999997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270</v>
      </c>
      <c r="AT195" s="216" t="s">
        <v>131</v>
      </c>
      <c r="AU195" s="216" t="s">
        <v>79</v>
      </c>
      <c r="AY195" s="18" t="s">
        <v>128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77</v>
      </c>
      <c r="BK195" s="217">
        <f>ROUND(I195*H195,2)</f>
        <v>0</v>
      </c>
      <c r="BL195" s="18" t="s">
        <v>270</v>
      </c>
      <c r="BM195" s="216" t="s">
        <v>570</v>
      </c>
    </row>
    <row r="196" s="2" customFormat="1">
      <c r="A196" s="39"/>
      <c r="B196" s="40"/>
      <c r="C196" s="41"/>
      <c r="D196" s="218" t="s">
        <v>138</v>
      </c>
      <c r="E196" s="41"/>
      <c r="F196" s="219" t="s">
        <v>353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138</v>
      </c>
      <c r="AU196" s="18" t="s">
        <v>79</v>
      </c>
    </row>
    <row r="197" s="2" customFormat="1">
      <c r="A197" s="39"/>
      <c r="B197" s="40"/>
      <c r="C197" s="41"/>
      <c r="D197" s="223" t="s">
        <v>140</v>
      </c>
      <c r="E197" s="41"/>
      <c r="F197" s="224" t="s">
        <v>354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79</v>
      </c>
    </row>
    <row r="198" s="2" customFormat="1" ht="16.5" customHeight="1">
      <c r="A198" s="39"/>
      <c r="B198" s="40"/>
      <c r="C198" s="205" t="s">
        <v>373</v>
      </c>
      <c r="D198" s="205" t="s">
        <v>131</v>
      </c>
      <c r="E198" s="206" t="s">
        <v>356</v>
      </c>
      <c r="F198" s="207" t="s">
        <v>357</v>
      </c>
      <c r="G198" s="208" t="s">
        <v>289</v>
      </c>
      <c r="H198" s="209">
        <v>1</v>
      </c>
      <c r="I198" s="210"/>
      <c r="J198" s="211">
        <f>ROUND(I198*H198,2)</f>
        <v>0</v>
      </c>
      <c r="K198" s="207" t="s">
        <v>135</v>
      </c>
      <c r="L198" s="45"/>
      <c r="M198" s="212" t="s">
        <v>19</v>
      </c>
      <c r="N198" s="213" t="s">
        <v>40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0.0117</v>
      </c>
      <c r="T198" s="215">
        <f>S198*H198</f>
        <v>0.0117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270</v>
      </c>
      <c r="AT198" s="216" t="s">
        <v>131</v>
      </c>
      <c r="AU198" s="216" t="s">
        <v>79</v>
      </c>
      <c r="AY198" s="18" t="s">
        <v>128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77</v>
      </c>
      <c r="BK198" s="217">
        <f>ROUND(I198*H198,2)</f>
        <v>0</v>
      </c>
      <c r="BL198" s="18" t="s">
        <v>270</v>
      </c>
      <c r="BM198" s="216" t="s">
        <v>571</v>
      </c>
    </row>
    <row r="199" s="2" customFormat="1">
      <c r="A199" s="39"/>
      <c r="B199" s="40"/>
      <c r="C199" s="41"/>
      <c r="D199" s="218" t="s">
        <v>138</v>
      </c>
      <c r="E199" s="41"/>
      <c r="F199" s="219" t="s">
        <v>359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138</v>
      </c>
      <c r="AU199" s="18" t="s">
        <v>79</v>
      </c>
    </row>
    <row r="200" s="2" customFormat="1">
      <c r="A200" s="39"/>
      <c r="B200" s="40"/>
      <c r="C200" s="41"/>
      <c r="D200" s="223" t="s">
        <v>140</v>
      </c>
      <c r="E200" s="41"/>
      <c r="F200" s="224" t="s">
        <v>360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140</v>
      </c>
      <c r="AU200" s="18" t="s">
        <v>79</v>
      </c>
    </row>
    <row r="201" s="2" customFormat="1" ht="16.5" customHeight="1">
      <c r="A201" s="39"/>
      <c r="B201" s="40"/>
      <c r="C201" s="205" t="s">
        <v>379</v>
      </c>
      <c r="D201" s="205" t="s">
        <v>131</v>
      </c>
      <c r="E201" s="206" t="s">
        <v>362</v>
      </c>
      <c r="F201" s="207" t="s">
        <v>363</v>
      </c>
      <c r="G201" s="208" t="s">
        <v>289</v>
      </c>
      <c r="H201" s="209">
        <v>1</v>
      </c>
      <c r="I201" s="210"/>
      <c r="J201" s="211">
        <f>ROUND(I201*H201,2)</f>
        <v>0</v>
      </c>
      <c r="K201" s="207" t="s">
        <v>135</v>
      </c>
      <c r="L201" s="45"/>
      <c r="M201" s="212" t="s">
        <v>19</v>
      </c>
      <c r="N201" s="213" t="s">
        <v>40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0.0117</v>
      </c>
      <c r="T201" s="215">
        <f>S201*H201</f>
        <v>0.0117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270</v>
      </c>
      <c r="AT201" s="216" t="s">
        <v>131</v>
      </c>
      <c r="AU201" s="216" t="s">
        <v>79</v>
      </c>
      <c r="AY201" s="18" t="s">
        <v>128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77</v>
      </c>
      <c r="BK201" s="217">
        <f>ROUND(I201*H201,2)</f>
        <v>0</v>
      </c>
      <c r="BL201" s="18" t="s">
        <v>270</v>
      </c>
      <c r="BM201" s="216" t="s">
        <v>572</v>
      </c>
    </row>
    <row r="202" s="2" customFormat="1">
      <c r="A202" s="39"/>
      <c r="B202" s="40"/>
      <c r="C202" s="41"/>
      <c r="D202" s="218" t="s">
        <v>138</v>
      </c>
      <c r="E202" s="41"/>
      <c r="F202" s="219" t="s">
        <v>365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138</v>
      </c>
      <c r="AU202" s="18" t="s">
        <v>79</v>
      </c>
    </row>
    <row r="203" s="2" customFormat="1">
      <c r="A203" s="39"/>
      <c r="B203" s="40"/>
      <c r="C203" s="41"/>
      <c r="D203" s="223" t="s">
        <v>140</v>
      </c>
      <c r="E203" s="41"/>
      <c r="F203" s="224" t="s">
        <v>366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140</v>
      </c>
      <c r="AU203" s="18" t="s">
        <v>79</v>
      </c>
    </row>
    <row r="204" s="2" customFormat="1" ht="21.75" customHeight="1">
      <c r="A204" s="39"/>
      <c r="B204" s="40"/>
      <c r="C204" s="205" t="s">
        <v>329</v>
      </c>
      <c r="D204" s="205" t="s">
        <v>131</v>
      </c>
      <c r="E204" s="206" t="s">
        <v>368</v>
      </c>
      <c r="F204" s="207" t="s">
        <v>369</v>
      </c>
      <c r="G204" s="208" t="s">
        <v>213</v>
      </c>
      <c r="H204" s="209">
        <v>1</v>
      </c>
      <c r="I204" s="210"/>
      <c r="J204" s="211">
        <f>ROUND(I204*H204,2)</f>
        <v>0</v>
      </c>
      <c r="K204" s="207" t="s">
        <v>135</v>
      </c>
      <c r="L204" s="45"/>
      <c r="M204" s="212" t="s">
        <v>19</v>
      </c>
      <c r="N204" s="213" t="s">
        <v>40</v>
      </c>
      <c r="O204" s="85"/>
      <c r="P204" s="214">
        <f>O204*H204</f>
        <v>0</v>
      </c>
      <c r="Q204" s="214">
        <v>0.0034199999999999999</v>
      </c>
      <c r="R204" s="214">
        <f>Q204*H204</f>
        <v>0.0034199999999999999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270</v>
      </c>
      <c r="AT204" s="216" t="s">
        <v>131</v>
      </c>
      <c r="AU204" s="216" t="s">
        <v>79</v>
      </c>
      <c r="AY204" s="18" t="s">
        <v>128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77</v>
      </c>
      <c r="BK204" s="217">
        <f>ROUND(I204*H204,2)</f>
        <v>0</v>
      </c>
      <c r="BL204" s="18" t="s">
        <v>270</v>
      </c>
      <c r="BM204" s="216" t="s">
        <v>573</v>
      </c>
    </row>
    <row r="205" s="2" customFormat="1">
      <c r="A205" s="39"/>
      <c r="B205" s="40"/>
      <c r="C205" s="41"/>
      <c r="D205" s="218" t="s">
        <v>138</v>
      </c>
      <c r="E205" s="41"/>
      <c r="F205" s="219" t="s">
        <v>371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138</v>
      </c>
      <c r="AU205" s="18" t="s">
        <v>79</v>
      </c>
    </row>
    <row r="206" s="2" customFormat="1">
      <c r="A206" s="39"/>
      <c r="B206" s="40"/>
      <c r="C206" s="41"/>
      <c r="D206" s="223" t="s">
        <v>140</v>
      </c>
      <c r="E206" s="41"/>
      <c r="F206" s="224" t="s">
        <v>372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140</v>
      </c>
      <c r="AU206" s="18" t="s">
        <v>79</v>
      </c>
    </row>
    <row r="207" s="2" customFormat="1" ht="16.5" customHeight="1">
      <c r="A207" s="39"/>
      <c r="B207" s="40"/>
      <c r="C207" s="205" t="s">
        <v>392</v>
      </c>
      <c r="D207" s="205" t="s">
        <v>131</v>
      </c>
      <c r="E207" s="206" t="s">
        <v>374</v>
      </c>
      <c r="F207" s="207" t="s">
        <v>375</v>
      </c>
      <c r="G207" s="208" t="s">
        <v>289</v>
      </c>
      <c r="H207" s="209">
        <v>1</v>
      </c>
      <c r="I207" s="210"/>
      <c r="J207" s="211">
        <f>ROUND(I207*H207,2)</f>
        <v>0</v>
      </c>
      <c r="K207" s="207" t="s">
        <v>135</v>
      </c>
      <c r="L207" s="45"/>
      <c r="M207" s="212" t="s">
        <v>19</v>
      </c>
      <c r="N207" s="213" t="s">
        <v>40</v>
      </c>
      <c r="O207" s="85"/>
      <c r="P207" s="214">
        <f>O207*H207</f>
        <v>0</v>
      </c>
      <c r="Q207" s="214">
        <v>0.00076000000000000004</v>
      </c>
      <c r="R207" s="214">
        <f>Q207*H207</f>
        <v>0.00076000000000000004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270</v>
      </c>
      <c r="AT207" s="216" t="s">
        <v>131</v>
      </c>
      <c r="AU207" s="216" t="s">
        <v>79</v>
      </c>
      <c r="AY207" s="18" t="s">
        <v>128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77</v>
      </c>
      <c r="BK207" s="217">
        <f>ROUND(I207*H207,2)</f>
        <v>0</v>
      </c>
      <c r="BL207" s="18" t="s">
        <v>270</v>
      </c>
      <c r="BM207" s="216" t="s">
        <v>574</v>
      </c>
    </row>
    <row r="208" s="2" customFormat="1">
      <c r="A208" s="39"/>
      <c r="B208" s="40"/>
      <c r="C208" s="41"/>
      <c r="D208" s="218" t="s">
        <v>138</v>
      </c>
      <c r="E208" s="41"/>
      <c r="F208" s="219" t="s">
        <v>377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138</v>
      </c>
      <c r="AU208" s="18" t="s">
        <v>79</v>
      </c>
    </row>
    <row r="209" s="2" customFormat="1">
      <c r="A209" s="39"/>
      <c r="B209" s="40"/>
      <c r="C209" s="41"/>
      <c r="D209" s="223" t="s">
        <v>140</v>
      </c>
      <c r="E209" s="41"/>
      <c r="F209" s="224" t="s">
        <v>378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140</v>
      </c>
      <c r="AU209" s="18" t="s">
        <v>79</v>
      </c>
    </row>
    <row r="210" s="2" customFormat="1" ht="21.75" customHeight="1">
      <c r="A210" s="39"/>
      <c r="B210" s="40"/>
      <c r="C210" s="205" t="s">
        <v>397</v>
      </c>
      <c r="D210" s="205" t="s">
        <v>131</v>
      </c>
      <c r="E210" s="206" t="s">
        <v>380</v>
      </c>
      <c r="F210" s="207" t="s">
        <v>381</v>
      </c>
      <c r="G210" s="208" t="s">
        <v>213</v>
      </c>
      <c r="H210" s="209">
        <v>1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40</v>
      </c>
      <c r="O210" s="85"/>
      <c r="P210" s="214">
        <f>O210*H210</f>
        <v>0</v>
      </c>
      <c r="Q210" s="214">
        <v>0.0029843582</v>
      </c>
      <c r="R210" s="214">
        <f>Q210*H210</f>
        <v>0.0029843582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270</v>
      </c>
      <c r="AT210" s="216" t="s">
        <v>131</v>
      </c>
      <c r="AU210" s="216" t="s">
        <v>79</v>
      </c>
      <c r="AY210" s="18" t="s">
        <v>128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77</v>
      </c>
      <c r="BK210" s="217">
        <f>ROUND(I210*H210,2)</f>
        <v>0</v>
      </c>
      <c r="BL210" s="18" t="s">
        <v>270</v>
      </c>
      <c r="BM210" s="216" t="s">
        <v>575</v>
      </c>
    </row>
    <row r="211" s="2" customFormat="1">
      <c r="A211" s="39"/>
      <c r="B211" s="40"/>
      <c r="C211" s="41"/>
      <c r="D211" s="218" t="s">
        <v>138</v>
      </c>
      <c r="E211" s="41"/>
      <c r="F211" s="219" t="s">
        <v>383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138</v>
      </c>
      <c r="AU211" s="18" t="s">
        <v>79</v>
      </c>
    </row>
    <row r="212" s="15" customFormat="1">
      <c r="A212" s="15"/>
      <c r="B212" s="261"/>
      <c r="C212" s="262"/>
      <c r="D212" s="218" t="s">
        <v>142</v>
      </c>
      <c r="E212" s="263" t="s">
        <v>19</v>
      </c>
      <c r="F212" s="264" t="s">
        <v>384</v>
      </c>
      <c r="G212" s="262"/>
      <c r="H212" s="263" t="s">
        <v>19</v>
      </c>
      <c r="I212" s="265"/>
      <c r="J212" s="262"/>
      <c r="K212" s="262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142</v>
      </c>
      <c r="AU212" s="270" t="s">
        <v>79</v>
      </c>
      <c r="AV212" s="15" t="s">
        <v>77</v>
      </c>
      <c r="AW212" s="15" t="s">
        <v>31</v>
      </c>
      <c r="AX212" s="15" t="s">
        <v>69</v>
      </c>
      <c r="AY212" s="270" t="s">
        <v>128</v>
      </c>
    </row>
    <row r="213" s="13" customFormat="1">
      <c r="A213" s="13"/>
      <c r="B213" s="225"/>
      <c r="C213" s="226"/>
      <c r="D213" s="218" t="s">
        <v>142</v>
      </c>
      <c r="E213" s="227" t="s">
        <v>19</v>
      </c>
      <c r="F213" s="228" t="s">
        <v>77</v>
      </c>
      <c r="G213" s="226"/>
      <c r="H213" s="229">
        <v>1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142</v>
      </c>
      <c r="AU213" s="235" t="s">
        <v>79</v>
      </c>
      <c r="AV213" s="13" t="s">
        <v>79</v>
      </c>
      <c r="AW213" s="13" t="s">
        <v>31</v>
      </c>
      <c r="AX213" s="13" t="s">
        <v>77</v>
      </c>
      <c r="AY213" s="235" t="s">
        <v>128</v>
      </c>
    </row>
    <row r="214" s="2" customFormat="1" ht="16.5" customHeight="1">
      <c r="A214" s="39"/>
      <c r="B214" s="40"/>
      <c r="C214" s="205" t="s">
        <v>403</v>
      </c>
      <c r="D214" s="205" t="s">
        <v>131</v>
      </c>
      <c r="E214" s="206" t="s">
        <v>385</v>
      </c>
      <c r="F214" s="207" t="s">
        <v>386</v>
      </c>
      <c r="G214" s="208" t="s">
        <v>236</v>
      </c>
      <c r="H214" s="209">
        <v>0.091999999999999998</v>
      </c>
      <c r="I214" s="210"/>
      <c r="J214" s="211">
        <f>ROUND(I214*H214,2)</f>
        <v>0</v>
      </c>
      <c r="K214" s="207" t="s">
        <v>135</v>
      </c>
      <c r="L214" s="45"/>
      <c r="M214" s="212" t="s">
        <v>19</v>
      </c>
      <c r="N214" s="213" t="s">
        <v>40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270</v>
      </c>
      <c r="AT214" s="216" t="s">
        <v>131</v>
      </c>
      <c r="AU214" s="216" t="s">
        <v>79</v>
      </c>
      <c r="AY214" s="18" t="s">
        <v>128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77</v>
      </c>
      <c r="BK214" s="217">
        <f>ROUND(I214*H214,2)</f>
        <v>0</v>
      </c>
      <c r="BL214" s="18" t="s">
        <v>270</v>
      </c>
      <c r="BM214" s="216" t="s">
        <v>576</v>
      </c>
    </row>
    <row r="215" s="2" customFormat="1">
      <c r="A215" s="39"/>
      <c r="B215" s="40"/>
      <c r="C215" s="41"/>
      <c r="D215" s="218" t="s">
        <v>138</v>
      </c>
      <c r="E215" s="41"/>
      <c r="F215" s="219" t="s">
        <v>388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138</v>
      </c>
      <c r="AU215" s="18" t="s">
        <v>79</v>
      </c>
    </row>
    <row r="216" s="2" customFormat="1">
      <c r="A216" s="39"/>
      <c r="B216" s="40"/>
      <c r="C216" s="41"/>
      <c r="D216" s="223" t="s">
        <v>140</v>
      </c>
      <c r="E216" s="41"/>
      <c r="F216" s="224" t="s">
        <v>389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140</v>
      </c>
      <c r="AU216" s="18" t="s">
        <v>79</v>
      </c>
    </row>
    <row r="217" s="12" customFormat="1" ht="22.8" customHeight="1">
      <c r="A217" s="12"/>
      <c r="B217" s="189"/>
      <c r="C217" s="190"/>
      <c r="D217" s="191" t="s">
        <v>68</v>
      </c>
      <c r="E217" s="203" t="s">
        <v>577</v>
      </c>
      <c r="F217" s="203" t="s">
        <v>578</v>
      </c>
      <c r="G217" s="190"/>
      <c r="H217" s="190"/>
      <c r="I217" s="193"/>
      <c r="J217" s="204">
        <f>BK217</f>
        <v>0</v>
      </c>
      <c r="K217" s="190"/>
      <c r="L217" s="195"/>
      <c r="M217" s="196"/>
      <c r="N217" s="197"/>
      <c r="O217" s="197"/>
      <c r="P217" s="198">
        <f>SUM(P218:P233)</f>
        <v>0</v>
      </c>
      <c r="Q217" s="197"/>
      <c r="R217" s="198">
        <f>SUM(R218:R233)</f>
        <v>0.0051831999999999998</v>
      </c>
      <c r="S217" s="197"/>
      <c r="T217" s="199">
        <f>SUM(T218:T233)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0" t="s">
        <v>79</v>
      </c>
      <c r="AT217" s="201" t="s">
        <v>68</v>
      </c>
      <c r="AU217" s="201" t="s">
        <v>77</v>
      </c>
      <c r="AY217" s="200" t="s">
        <v>128</v>
      </c>
      <c r="BK217" s="202">
        <f>SUM(BK218:BK233)</f>
        <v>0</v>
      </c>
    </row>
    <row r="218" s="2" customFormat="1" ht="16.5" customHeight="1">
      <c r="A218" s="39"/>
      <c r="B218" s="40"/>
      <c r="C218" s="205" t="s">
        <v>408</v>
      </c>
      <c r="D218" s="205" t="s">
        <v>131</v>
      </c>
      <c r="E218" s="206" t="s">
        <v>579</v>
      </c>
      <c r="F218" s="207" t="s">
        <v>580</v>
      </c>
      <c r="G218" s="208" t="s">
        <v>219</v>
      </c>
      <c r="H218" s="209">
        <v>8.3599999999999994</v>
      </c>
      <c r="I218" s="210"/>
      <c r="J218" s="211">
        <f>ROUND(I218*H218,2)</f>
        <v>0</v>
      </c>
      <c r="K218" s="207" t="s">
        <v>135</v>
      </c>
      <c r="L218" s="45"/>
      <c r="M218" s="212" t="s">
        <v>19</v>
      </c>
      <c r="N218" s="213" t="s">
        <v>40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270</v>
      </c>
      <c r="AT218" s="216" t="s">
        <v>131</v>
      </c>
      <c r="AU218" s="216" t="s">
        <v>79</v>
      </c>
      <c r="AY218" s="18" t="s">
        <v>128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77</v>
      </c>
      <c r="BK218" s="217">
        <f>ROUND(I218*H218,2)</f>
        <v>0</v>
      </c>
      <c r="BL218" s="18" t="s">
        <v>270</v>
      </c>
      <c r="BM218" s="216" t="s">
        <v>581</v>
      </c>
    </row>
    <row r="219" s="2" customFormat="1">
      <c r="A219" s="39"/>
      <c r="B219" s="40"/>
      <c r="C219" s="41"/>
      <c r="D219" s="218" t="s">
        <v>138</v>
      </c>
      <c r="E219" s="41"/>
      <c r="F219" s="219" t="s">
        <v>582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138</v>
      </c>
      <c r="AU219" s="18" t="s">
        <v>79</v>
      </c>
    </row>
    <row r="220" s="2" customFormat="1">
      <c r="A220" s="39"/>
      <c r="B220" s="40"/>
      <c r="C220" s="41"/>
      <c r="D220" s="223" t="s">
        <v>140</v>
      </c>
      <c r="E220" s="41"/>
      <c r="F220" s="224" t="s">
        <v>583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140</v>
      </c>
      <c r="AU220" s="18" t="s">
        <v>79</v>
      </c>
    </row>
    <row r="221" s="2" customFormat="1" ht="16.5" customHeight="1">
      <c r="A221" s="39"/>
      <c r="B221" s="40"/>
      <c r="C221" s="205" t="s">
        <v>412</v>
      </c>
      <c r="D221" s="205" t="s">
        <v>131</v>
      </c>
      <c r="E221" s="206" t="s">
        <v>584</v>
      </c>
      <c r="F221" s="207" t="s">
        <v>585</v>
      </c>
      <c r="G221" s="208" t="s">
        <v>219</v>
      </c>
      <c r="H221" s="209">
        <v>8.3599999999999994</v>
      </c>
      <c r="I221" s="210"/>
      <c r="J221" s="211">
        <f>ROUND(I221*H221,2)</f>
        <v>0</v>
      </c>
      <c r="K221" s="207" t="s">
        <v>135</v>
      </c>
      <c r="L221" s="45"/>
      <c r="M221" s="212" t="s">
        <v>19</v>
      </c>
      <c r="N221" s="213" t="s">
        <v>40</v>
      </c>
      <c r="O221" s="85"/>
      <c r="P221" s="214">
        <f>O221*H221</f>
        <v>0</v>
      </c>
      <c r="Q221" s="214">
        <v>0.00058</v>
      </c>
      <c r="R221" s="214">
        <f>Q221*H221</f>
        <v>0.0048487999999999995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270</v>
      </c>
      <c r="AT221" s="216" t="s">
        <v>131</v>
      </c>
      <c r="AU221" s="216" t="s">
        <v>79</v>
      </c>
      <c r="AY221" s="18" t="s">
        <v>128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77</v>
      </c>
      <c r="BK221" s="217">
        <f>ROUND(I221*H221,2)</f>
        <v>0</v>
      </c>
      <c r="BL221" s="18" t="s">
        <v>270</v>
      </c>
      <c r="BM221" s="216" t="s">
        <v>586</v>
      </c>
    </row>
    <row r="222" s="2" customFormat="1">
      <c r="A222" s="39"/>
      <c r="B222" s="40"/>
      <c r="C222" s="41"/>
      <c r="D222" s="218" t="s">
        <v>138</v>
      </c>
      <c r="E222" s="41"/>
      <c r="F222" s="219" t="s">
        <v>587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138</v>
      </c>
      <c r="AU222" s="18" t="s">
        <v>79</v>
      </c>
    </row>
    <row r="223" s="2" customFormat="1">
      <c r="A223" s="39"/>
      <c r="B223" s="40"/>
      <c r="C223" s="41"/>
      <c r="D223" s="223" t="s">
        <v>140</v>
      </c>
      <c r="E223" s="41"/>
      <c r="F223" s="224" t="s">
        <v>588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140</v>
      </c>
      <c r="AU223" s="18" t="s">
        <v>79</v>
      </c>
    </row>
    <row r="224" s="13" customFormat="1">
      <c r="A224" s="13"/>
      <c r="B224" s="225"/>
      <c r="C224" s="226"/>
      <c r="D224" s="218" t="s">
        <v>142</v>
      </c>
      <c r="E224" s="227" t="s">
        <v>19</v>
      </c>
      <c r="F224" s="228" t="s">
        <v>589</v>
      </c>
      <c r="G224" s="226"/>
      <c r="H224" s="229">
        <v>8.3599999999999994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142</v>
      </c>
      <c r="AU224" s="235" t="s">
        <v>79</v>
      </c>
      <c r="AV224" s="13" t="s">
        <v>79</v>
      </c>
      <c r="AW224" s="13" t="s">
        <v>31</v>
      </c>
      <c r="AX224" s="13" t="s">
        <v>77</v>
      </c>
      <c r="AY224" s="235" t="s">
        <v>128</v>
      </c>
    </row>
    <row r="225" s="2" customFormat="1" ht="16.5" customHeight="1">
      <c r="A225" s="39"/>
      <c r="B225" s="40"/>
      <c r="C225" s="205" t="s">
        <v>420</v>
      </c>
      <c r="D225" s="205" t="s">
        <v>131</v>
      </c>
      <c r="E225" s="206" t="s">
        <v>590</v>
      </c>
      <c r="F225" s="207" t="s">
        <v>591</v>
      </c>
      <c r="G225" s="208" t="s">
        <v>219</v>
      </c>
      <c r="H225" s="209">
        <v>8.3599999999999994</v>
      </c>
      <c r="I225" s="210"/>
      <c r="J225" s="211">
        <f>ROUND(I225*H225,2)</f>
        <v>0</v>
      </c>
      <c r="K225" s="207" t="s">
        <v>135</v>
      </c>
      <c r="L225" s="45"/>
      <c r="M225" s="212" t="s">
        <v>19</v>
      </c>
      <c r="N225" s="213" t="s">
        <v>40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270</v>
      </c>
      <c r="AT225" s="216" t="s">
        <v>131</v>
      </c>
      <c r="AU225" s="216" t="s">
        <v>79</v>
      </c>
      <c r="AY225" s="18" t="s">
        <v>128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77</v>
      </c>
      <c r="BK225" s="217">
        <f>ROUND(I225*H225,2)</f>
        <v>0</v>
      </c>
      <c r="BL225" s="18" t="s">
        <v>270</v>
      </c>
      <c r="BM225" s="216" t="s">
        <v>592</v>
      </c>
    </row>
    <row r="226" s="2" customFormat="1">
      <c r="A226" s="39"/>
      <c r="B226" s="40"/>
      <c r="C226" s="41"/>
      <c r="D226" s="218" t="s">
        <v>138</v>
      </c>
      <c r="E226" s="41"/>
      <c r="F226" s="219" t="s">
        <v>593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138</v>
      </c>
      <c r="AU226" s="18" t="s">
        <v>79</v>
      </c>
    </row>
    <row r="227" s="2" customFormat="1">
      <c r="A227" s="39"/>
      <c r="B227" s="40"/>
      <c r="C227" s="41"/>
      <c r="D227" s="223" t="s">
        <v>140</v>
      </c>
      <c r="E227" s="41"/>
      <c r="F227" s="224" t="s">
        <v>594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140</v>
      </c>
      <c r="AU227" s="18" t="s">
        <v>79</v>
      </c>
    </row>
    <row r="228" s="2" customFormat="1" ht="21.75" customHeight="1">
      <c r="A228" s="39"/>
      <c r="B228" s="40"/>
      <c r="C228" s="205" t="s">
        <v>426</v>
      </c>
      <c r="D228" s="205" t="s">
        <v>131</v>
      </c>
      <c r="E228" s="206" t="s">
        <v>595</v>
      </c>
      <c r="F228" s="207" t="s">
        <v>596</v>
      </c>
      <c r="G228" s="208" t="s">
        <v>219</v>
      </c>
      <c r="H228" s="209">
        <v>8.3599999999999994</v>
      </c>
      <c r="I228" s="210"/>
      <c r="J228" s="211">
        <f>ROUND(I228*H228,2)</f>
        <v>0</v>
      </c>
      <c r="K228" s="207" t="s">
        <v>135</v>
      </c>
      <c r="L228" s="45"/>
      <c r="M228" s="212" t="s">
        <v>19</v>
      </c>
      <c r="N228" s="213" t="s">
        <v>40</v>
      </c>
      <c r="O228" s="85"/>
      <c r="P228" s="214">
        <f>O228*H228</f>
        <v>0</v>
      </c>
      <c r="Q228" s="214">
        <v>4.0000000000000003E-05</v>
      </c>
      <c r="R228" s="214">
        <f>Q228*H228</f>
        <v>0.0003344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270</v>
      </c>
      <c r="AT228" s="216" t="s">
        <v>131</v>
      </c>
      <c r="AU228" s="216" t="s">
        <v>79</v>
      </c>
      <c r="AY228" s="18" t="s">
        <v>128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77</v>
      </c>
      <c r="BK228" s="217">
        <f>ROUND(I228*H228,2)</f>
        <v>0</v>
      </c>
      <c r="BL228" s="18" t="s">
        <v>270</v>
      </c>
      <c r="BM228" s="216" t="s">
        <v>597</v>
      </c>
    </row>
    <row r="229" s="2" customFormat="1">
      <c r="A229" s="39"/>
      <c r="B229" s="40"/>
      <c r="C229" s="41"/>
      <c r="D229" s="218" t="s">
        <v>138</v>
      </c>
      <c r="E229" s="41"/>
      <c r="F229" s="219" t="s">
        <v>598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138</v>
      </c>
      <c r="AU229" s="18" t="s">
        <v>79</v>
      </c>
    </row>
    <row r="230" s="2" customFormat="1">
      <c r="A230" s="39"/>
      <c r="B230" s="40"/>
      <c r="C230" s="41"/>
      <c r="D230" s="223" t="s">
        <v>140</v>
      </c>
      <c r="E230" s="41"/>
      <c r="F230" s="224" t="s">
        <v>599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140</v>
      </c>
      <c r="AU230" s="18" t="s">
        <v>79</v>
      </c>
    </row>
    <row r="231" s="2" customFormat="1" ht="16.5" customHeight="1">
      <c r="A231" s="39"/>
      <c r="B231" s="40"/>
      <c r="C231" s="205" t="s">
        <v>432</v>
      </c>
      <c r="D231" s="205" t="s">
        <v>131</v>
      </c>
      <c r="E231" s="206" t="s">
        <v>600</v>
      </c>
      <c r="F231" s="207" t="s">
        <v>601</v>
      </c>
      <c r="G231" s="208" t="s">
        <v>236</v>
      </c>
      <c r="H231" s="209">
        <v>0.0050000000000000001</v>
      </c>
      <c r="I231" s="210"/>
      <c r="J231" s="211">
        <f>ROUND(I231*H231,2)</f>
        <v>0</v>
      </c>
      <c r="K231" s="207" t="s">
        <v>135</v>
      </c>
      <c r="L231" s="45"/>
      <c r="M231" s="212" t="s">
        <v>19</v>
      </c>
      <c r="N231" s="213" t="s">
        <v>40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270</v>
      </c>
      <c r="AT231" s="216" t="s">
        <v>131</v>
      </c>
      <c r="AU231" s="216" t="s">
        <v>79</v>
      </c>
      <c r="AY231" s="18" t="s">
        <v>128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77</v>
      </c>
      <c r="BK231" s="217">
        <f>ROUND(I231*H231,2)</f>
        <v>0</v>
      </c>
      <c r="BL231" s="18" t="s">
        <v>270</v>
      </c>
      <c r="BM231" s="216" t="s">
        <v>602</v>
      </c>
    </row>
    <row r="232" s="2" customFormat="1">
      <c r="A232" s="39"/>
      <c r="B232" s="40"/>
      <c r="C232" s="41"/>
      <c r="D232" s="218" t="s">
        <v>138</v>
      </c>
      <c r="E232" s="41"/>
      <c r="F232" s="219" t="s">
        <v>603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138</v>
      </c>
      <c r="AU232" s="18" t="s">
        <v>79</v>
      </c>
    </row>
    <row r="233" s="2" customFormat="1">
      <c r="A233" s="39"/>
      <c r="B233" s="40"/>
      <c r="C233" s="41"/>
      <c r="D233" s="223" t="s">
        <v>140</v>
      </c>
      <c r="E233" s="41"/>
      <c r="F233" s="224" t="s">
        <v>604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140</v>
      </c>
      <c r="AU233" s="18" t="s">
        <v>79</v>
      </c>
    </row>
    <row r="234" s="12" customFormat="1" ht="22.8" customHeight="1">
      <c r="A234" s="12"/>
      <c r="B234" s="189"/>
      <c r="C234" s="190"/>
      <c r="D234" s="191" t="s">
        <v>68</v>
      </c>
      <c r="E234" s="203" t="s">
        <v>390</v>
      </c>
      <c r="F234" s="203" t="s">
        <v>391</v>
      </c>
      <c r="G234" s="190"/>
      <c r="H234" s="190"/>
      <c r="I234" s="193"/>
      <c r="J234" s="204">
        <f>BK234</f>
        <v>0</v>
      </c>
      <c r="K234" s="190"/>
      <c r="L234" s="195"/>
      <c r="M234" s="196"/>
      <c r="N234" s="197"/>
      <c r="O234" s="197"/>
      <c r="P234" s="198">
        <f>SUM(P235:P247)</f>
        <v>0</v>
      </c>
      <c r="Q234" s="197"/>
      <c r="R234" s="198">
        <f>SUM(R235:R247)</f>
        <v>0.0014111174000000001</v>
      </c>
      <c r="S234" s="197"/>
      <c r="T234" s="199">
        <f>SUM(T235:T247)</f>
        <v>0.0011000000000000001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0" t="s">
        <v>79</v>
      </c>
      <c r="AT234" s="201" t="s">
        <v>68</v>
      </c>
      <c r="AU234" s="201" t="s">
        <v>77</v>
      </c>
      <c r="AY234" s="200" t="s">
        <v>128</v>
      </c>
      <c r="BK234" s="202">
        <f>SUM(BK235:BK247)</f>
        <v>0</v>
      </c>
    </row>
    <row r="235" s="2" customFormat="1" ht="16.5" customHeight="1">
      <c r="A235" s="39"/>
      <c r="B235" s="40"/>
      <c r="C235" s="205" t="s">
        <v>440</v>
      </c>
      <c r="D235" s="205" t="s">
        <v>131</v>
      </c>
      <c r="E235" s="206" t="s">
        <v>393</v>
      </c>
      <c r="F235" s="207" t="s">
        <v>394</v>
      </c>
      <c r="G235" s="208" t="s">
        <v>289</v>
      </c>
      <c r="H235" s="209">
        <v>2</v>
      </c>
      <c r="I235" s="210"/>
      <c r="J235" s="211">
        <f>ROUND(I235*H235,2)</f>
        <v>0</v>
      </c>
      <c r="K235" s="207" t="s">
        <v>19</v>
      </c>
      <c r="L235" s="45"/>
      <c r="M235" s="212" t="s">
        <v>19</v>
      </c>
      <c r="N235" s="213" t="s">
        <v>40</v>
      </c>
      <c r="O235" s="85"/>
      <c r="P235" s="214">
        <f>O235*H235</f>
        <v>0</v>
      </c>
      <c r="Q235" s="214">
        <v>0.00041800049999999998</v>
      </c>
      <c r="R235" s="214">
        <f>Q235*H235</f>
        <v>0.00083600099999999995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270</v>
      </c>
      <c r="AT235" s="216" t="s">
        <v>131</v>
      </c>
      <c r="AU235" s="216" t="s">
        <v>79</v>
      </c>
      <c r="AY235" s="18" t="s">
        <v>128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77</v>
      </c>
      <c r="BK235" s="217">
        <f>ROUND(I235*H235,2)</f>
        <v>0</v>
      </c>
      <c r="BL235" s="18" t="s">
        <v>270</v>
      </c>
      <c r="BM235" s="216" t="s">
        <v>605</v>
      </c>
    </row>
    <row r="236" s="2" customFormat="1">
      <c r="A236" s="39"/>
      <c r="B236" s="40"/>
      <c r="C236" s="41"/>
      <c r="D236" s="218" t="s">
        <v>138</v>
      </c>
      <c r="E236" s="41"/>
      <c r="F236" s="219" t="s">
        <v>396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138</v>
      </c>
      <c r="AU236" s="18" t="s">
        <v>79</v>
      </c>
    </row>
    <row r="237" s="2" customFormat="1" ht="16.5" customHeight="1">
      <c r="A237" s="39"/>
      <c r="B237" s="40"/>
      <c r="C237" s="205" t="s">
        <v>447</v>
      </c>
      <c r="D237" s="205" t="s">
        <v>131</v>
      </c>
      <c r="E237" s="206" t="s">
        <v>398</v>
      </c>
      <c r="F237" s="207" t="s">
        <v>399</v>
      </c>
      <c r="G237" s="208" t="s">
        <v>289</v>
      </c>
      <c r="H237" s="209">
        <v>1</v>
      </c>
      <c r="I237" s="210"/>
      <c r="J237" s="211">
        <f>ROUND(I237*H237,2)</f>
        <v>0</v>
      </c>
      <c r="K237" s="207" t="s">
        <v>19</v>
      </c>
      <c r="L237" s="45"/>
      <c r="M237" s="212" t="s">
        <v>19</v>
      </c>
      <c r="N237" s="213" t="s">
        <v>40</v>
      </c>
      <c r="O237" s="85"/>
      <c r="P237" s="214">
        <f>O237*H237</f>
        <v>0</v>
      </c>
      <c r="Q237" s="214">
        <v>0.00012640000000000001</v>
      </c>
      <c r="R237" s="214">
        <f>Q237*H237</f>
        <v>0.00012640000000000001</v>
      </c>
      <c r="S237" s="214">
        <v>0.0011000000000000001</v>
      </c>
      <c r="T237" s="215">
        <f>S237*H237</f>
        <v>0.0011000000000000001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270</v>
      </c>
      <c r="AT237" s="216" t="s">
        <v>131</v>
      </c>
      <c r="AU237" s="216" t="s">
        <v>79</v>
      </c>
      <c r="AY237" s="18" t="s">
        <v>128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77</v>
      </c>
      <c r="BK237" s="217">
        <f>ROUND(I237*H237,2)</f>
        <v>0</v>
      </c>
      <c r="BL237" s="18" t="s">
        <v>270</v>
      </c>
      <c r="BM237" s="216" t="s">
        <v>606</v>
      </c>
    </row>
    <row r="238" s="2" customFormat="1">
      <c r="A238" s="39"/>
      <c r="B238" s="40"/>
      <c r="C238" s="41"/>
      <c r="D238" s="218" t="s">
        <v>138</v>
      </c>
      <c r="E238" s="41"/>
      <c r="F238" s="219" t="s">
        <v>401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138</v>
      </c>
      <c r="AU238" s="18" t="s">
        <v>79</v>
      </c>
    </row>
    <row r="239" s="15" customFormat="1">
      <c r="A239" s="15"/>
      <c r="B239" s="261"/>
      <c r="C239" s="262"/>
      <c r="D239" s="218" t="s">
        <v>142</v>
      </c>
      <c r="E239" s="263" t="s">
        <v>19</v>
      </c>
      <c r="F239" s="264" t="s">
        <v>402</v>
      </c>
      <c r="G239" s="262"/>
      <c r="H239" s="263" t="s">
        <v>19</v>
      </c>
      <c r="I239" s="265"/>
      <c r="J239" s="262"/>
      <c r="K239" s="262"/>
      <c r="L239" s="266"/>
      <c r="M239" s="267"/>
      <c r="N239" s="268"/>
      <c r="O239" s="268"/>
      <c r="P239" s="268"/>
      <c r="Q239" s="268"/>
      <c r="R239" s="268"/>
      <c r="S239" s="268"/>
      <c r="T239" s="26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0" t="s">
        <v>142</v>
      </c>
      <c r="AU239" s="270" t="s">
        <v>79</v>
      </c>
      <c r="AV239" s="15" t="s">
        <v>77</v>
      </c>
      <c r="AW239" s="15" t="s">
        <v>31</v>
      </c>
      <c r="AX239" s="15" t="s">
        <v>69</v>
      </c>
      <c r="AY239" s="270" t="s">
        <v>128</v>
      </c>
    </row>
    <row r="240" s="13" customFormat="1">
      <c r="A240" s="13"/>
      <c r="B240" s="225"/>
      <c r="C240" s="226"/>
      <c r="D240" s="218" t="s">
        <v>142</v>
      </c>
      <c r="E240" s="227" t="s">
        <v>19</v>
      </c>
      <c r="F240" s="228" t="s">
        <v>77</v>
      </c>
      <c r="G240" s="226"/>
      <c r="H240" s="229">
        <v>1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142</v>
      </c>
      <c r="AU240" s="235" t="s">
        <v>79</v>
      </c>
      <c r="AV240" s="13" t="s">
        <v>79</v>
      </c>
      <c r="AW240" s="13" t="s">
        <v>31</v>
      </c>
      <c r="AX240" s="13" t="s">
        <v>77</v>
      </c>
      <c r="AY240" s="235" t="s">
        <v>128</v>
      </c>
    </row>
    <row r="241" s="2" customFormat="1" ht="16.5" customHeight="1">
      <c r="A241" s="39"/>
      <c r="B241" s="40"/>
      <c r="C241" s="205" t="s">
        <v>451</v>
      </c>
      <c r="D241" s="205" t="s">
        <v>131</v>
      </c>
      <c r="E241" s="206" t="s">
        <v>404</v>
      </c>
      <c r="F241" s="207" t="s">
        <v>405</v>
      </c>
      <c r="G241" s="208" t="s">
        <v>289</v>
      </c>
      <c r="H241" s="209">
        <v>2</v>
      </c>
      <c r="I241" s="210"/>
      <c r="J241" s="211">
        <f>ROUND(I241*H241,2)</f>
        <v>0</v>
      </c>
      <c r="K241" s="207" t="s">
        <v>19</v>
      </c>
      <c r="L241" s="45"/>
      <c r="M241" s="212" t="s">
        <v>19</v>
      </c>
      <c r="N241" s="213" t="s">
        <v>40</v>
      </c>
      <c r="O241" s="85"/>
      <c r="P241" s="214">
        <f>O241*H241</f>
        <v>0</v>
      </c>
      <c r="Q241" s="214">
        <v>0.00014435819999999999</v>
      </c>
      <c r="R241" s="214">
        <f>Q241*H241</f>
        <v>0.00028871639999999998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270</v>
      </c>
      <c r="AT241" s="216" t="s">
        <v>131</v>
      </c>
      <c r="AU241" s="216" t="s">
        <v>79</v>
      </c>
      <c r="AY241" s="18" t="s">
        <v>128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77</v>
      </c>
      <c r="BK241" s="217">
        <f>ROUND(I241*H241,2)</f>
        <v>0</v>
      </c>
      <c r="BL241" s="18" t="s">
        <v>270</v>
      </c>
      <c r="BM241" s="216" t="s">
        <v>607</v>
      </c>
    </row>
    <row r="242" s="2" customFormat="1">
      <c r="A242" s="39"/>
      <c r="B242" s="40"/>
      <c r="C242" s="41"/>
      <c r="D242" s="218" t="s">
        <v>138</v>
      </c>
      <c r="E242" s="41"/>
      <c r="F242" s="219" t="s">
        <v>407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138</v>
      </c>
      <c r="AU242" s="18" t="s">
        <v>79</v>
      </c>
    </row>
    <row r="243" s="2" customFormat="1" ht="16.5" customHeight="1">
      <c r="A243" s="39"/>
      <c r="B243" s="40"/>
      <c r="C243" s="251" t="s">
        <v>459</v>
      </c>
      <c r="D243" s="251" t="s">
        <v>326</v>
      </c>
      <c r="E243" s="252" t="s">
        <v>409</v>
      </c>
      <c r="F243" s="253" t="s">
        <v>410</v>
      </c>
      <c r="G243" s="254" t="s">
        <v>289</v>
      </c>
      <c r="H243" s="255">
        <v>1</v>
      </c>
      <c r="I243" s="256"/>
      <c r="J243" s="257">
        <f>ROUND(I243*H243,2)</f>
        <v>0</v>
      </c>
      <c r="K243" s="253" t="s">
        <v>135</v>
      </c>
      <c r="L243" s="258"/>
      <c r="M243" s="259" t="s">
        <v>19</v>
      </c>
      <c r="N243" s="260" t="s">
        <v>40</v>
      </c>
      <c r="O243" s="85"/>
      <c r="P243" s="214">
        <f>O243*H243</f>
        <v>0</v>
      </c>
      <c r="Q243" s="214">
        <v>0.00016000000000000001</v>
      </c>
      <c r="R243" s="214">
        <f>Q243*H243</f>
        <v>0.00016000000000000001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329</v>
      </c>
      <c r="AT243" s="216" t="s">
        <v>326</v>
      </c>
      <c r="AU243" s="216" t="s">
        <v>79</v>
      </c>
      <c r="AY243" s="18" t="s">
        <v>128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77</v>
      </c>
      <c r="BK243" s="217">
        <f>ROUND(I243*H243,2)</f>
        <v>0</v>
      </c>
      <c r="BL243" s="18" t="s">
        <v>270</v>
      </c>
      <c r="BM243" s="216" t="s">
        <v>608</v>
      </c>
    </row>
    <row r="244" s="2" customFormat="1">
      <c r="A244" s="39"/>
      <c r="B244" s="40"/>
      <c r="C244" s="41"/>
      <c r="D244" s="218" t="s">
        <v>138</v>
      </c>
      <c r="E244" s="41"/>
      <c r="F244" s="219" t="s">
        <v>410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138</v>
      </c>
      <c r="AU244" s="18" t="s">
        <v>79</v>
      </c>
    </row>
    <row r="245" s="2" customFormat="1" ht="16.5" customHeight="1">
      <c r="A245" s="39"/>
      <c r="B245" s="40"/>
      <c r="C245" s="205" t="s">
        <v>468</v>
      </c>
      <c r="D245" s="205" t="s">
        <v>131</v>
      </c>
      <c r="E245" s="206" t="s">
        <v>413</v>
      </c>
      <c r="F245" s="207" t="s">
        <v>414</v>
      </c>
      <c r="G245" s="208" t="s">
        <v>236</v>
      </c>
      <c r="H245" s="209">
        <v>0.001</v>
      </c>
      <c r="I245" s="210"/>
      <c r="J245" s="211">
        <f>ROUND(I245*H245,2)</f>
        <v>0</v>
      </c>
      <c r="K245" s="207" t="s">
        <v>135</v>
      </c>
      <c r="L245" s="45"/>
      <c r="M245" s="212" t="s">
        <v>19</v>
      </c>
      <c r="N245" s="213" t="s">
        <v>40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270</v>
      </c>
      <c r="AT245" s="216" t="s">
        <v>131</v>
      </c>
      <c r="AU245" s="216" t="s">
        <v>79</v>
      </c>
      <c r="AY245" s="18" t="s">
        <v>128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77</v>
      </c>
      <c r="BK245" s="217">
        <f>ROUND(I245*H245,2)</f>
        <v>0</v>
      </c>
      <c r="BL245" s="18" t="s">
        <v>270</v>
      </c>
      <c r="BM245" s="216" t="s">
        <v>609</v>
      </c>
    </row>
    <row r="246" s="2" customFormat="1">
      <c r="A246" s="39"/>
      <c r="B246" s="40"/>
      <c r="C246" s="41"/>
      <c r="D246" s="218" t="s">
        <v>138</v>
      </c>
      <c r="E246" s="41"/>
      <c r="F246" s="219" t="s">
        <v>416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138</v>
      </c>
      <c r="AU246" s="18" t="s">
        <v>79</v>
      </c>
    </row>
    <row r="247" s="2" customFormat="1">
      <c r="A247" s="39"/>
      <c r="B247" s="40"/>
      <c r="C247" s="41"/>
      <c r="D247" s="223" t="s">
        <v>140</v>
      </c>
      <c r="E247" s="41"/>
      <c r="F247" s="224" t="s">
        <v>417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140</v>
      </c>
      <c r="AU247" s="18" t="s">
        <v>79</v>
      </c>
    </row>
    <row r="248" s="12" customFormat="1" ht="22.8" customHeight="1">
      <c r="A248" s="12"/>
      <c r="B248" s="189"/>
      <c r="C248" s="190"/>
      <c r="D248" s="191" t="s">
        <v>68</v>
      </c>
      <c r="E248" s="203" t="s">
        <v>418</v>
      </c>
      <c r="F248" s="203" t="s">
        <v>419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SUM(P249:P257)</f>
        <v>0</v>
      </c>
      <c r="Q248" s="197"/>
      <c r="R248" s="198">
        <f>SUM(R249:R257)</f>
        <v>0</v>
      </c>
      <c r="S248" s="197"/>
      <c r="T248" s="199">
        <f>SUM(T249:T257)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79</v>
      </c>
      <c r="AT248" s="201" t="s">
        <v>68</v>
      </c>
      <c r="AU248" s="201" t="s">
        <v>77</v>
      </c>
      <c r="AY248" s="200" t="s">
        <v>128</v>
      </c>
      <c r="BK248" s="202">
        <f>SUM(BK249:BK257)</f>
        <v>0</v>
      </c>
    </row>
    <row r="249" s="2" customFormat="1" ht="16.5" customHeight="1">
      <c r="A249" s="39"/>
      <c r="B249" s="40"/>
      <c r="C249" s="205" t="s">
        <v>472</v>
      </c>
      <c r="D249" s="205" t="s">
        <v>131</v>
      </c>
      <c r="E249" s="206" t="s">
        <v>421</v>
      </c>
      <c r="F249" s="207" t="s">
        <v>422</v>
      </c>
      <c r="G249" s="208" t="s">
        <v>289</v>
      </c>
      <c r="H249" s="209">
        <v>7</v>
      </c>
      <c r="I249" s="210"/>
      <c r="J249" s="211">
        <f>ROUND(I249*H249,2)</f>
        <v>0</v>
      </c>
      <c r="K249" s="207" t="s">
        <v>19</v>
      </c>
      <c r="L249" s="45"/>
      <c r="M249" s="212" t="s">
        <v>19</v>
      </c>
      <c r="N249" s="213" t="s">
        <v>40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270</v>
      </c>
      <c r="AT249" s="216" t="s">
        <v>131</v>
      </c>
      <c r="AU249" s="216" t="s">
        <v>79</v>
      </c>
      <c r="AY249" s="18" t="s">
        <v>128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77</v>
      </c>
      <c r="BK249" s="217">
        <f>ROUND(I249*H249,2)</f>
        <v>0</v>
      </c>
      <c r="BL249" s="18" t="s">
        <v>270</v>
      </c>
      <c r="BM249" s="216" t="s">
        <v>610</v>
      </c>
    </row>
    <row r="250" s="2" customFormat="1">
      <c r="A250" s="39"/>
      <c r="B250" s="40"/>
      <c r="C250" s="41"/>
      <c r="D250" s="218" t="s">
        <v>138</v>
      </c>
      <c r="E250" s="41"/>
      <c r="F250" s="219" t="s">
        <v>424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138</v>
      </c>
      <c r="AU250" s="18" t="s">
        <v>79</v>
      </c>
    </row>
    <row r="251" s="13" customFormat="1">
      <c r="A251" s="13"/>
      <c r="B251" s="225"/>
      <c r="C251" s="226"/>
      <c r="D251" s="218" t="s">
        <v>142</v>
      </c>
      <c r="E251" s="227" t="s">
        <v>19</v>
      </c>
      <c r="F251" s="228" t="s">
        <v>224</v>
      </c>
      <c r="G251" s="226"/>
      <c r="H251" s="229">
        <v>7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142</v>
      </c>
      <c r="AU251" s="235" t="s">
        <v>79</v>
      </c>
      <c r="AV251" s="13" t="s">
        <v>79</v>
      </c>
      <c r="AW251" s="13" t="s">
        <v>31</v>
      </c>
      <c r="AX251" s="13" t="s">
        <v>77</v>
      </c>
      <c r="AY251" s="235" t="s">
        <v>128</v>
      </c>
    </row>
    <row r="252" s="2" customFormat="1" ht="16.5" customHeight="1">
      <c r="A252" s="39"/>
      <c r="B252" s="40"/>
      <c r="C252" s="205" t="s">
        <v>477</v>
      </c>
      <c r="D252" s="205" t="s">
        <v>131</v>
      </c>
      <c r="E252" s="206" t="s">
        <v>427</v>
      </c>
      <c r="F252" s="207" t="s">
        <v>428</v>
      </c>
      <c r="G252" s="208" t="s">
        <v>187</v>
      </c>
      <c r="H252" s="209">
        <v>5.04</v>
      </c>
      <c r="I252" s="210"/>
      <c r="J252" s="211">
        <f>ROUND(I252*H252,2)</f>
        <v>0</v>
      </c>
      <c r="K252" s="207" t="s">
        <v>19</v>
      </c>
      <c r="L252" s="45"/>
      <c r="M252" s="212" t="s">
        <v>19</v>
      </c>
      <c r="N252" s="213" t="s">
        <v>40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270</v>
      </c>
      <c r="AT252" s="216" t="s">
        <v>131</v>
      </c>
      <c r="AU252" s="216" t="s">
        <v>79</v>
      </c>
      <c r="AY252" s="18" t="s">
        <v>128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77</v>
      </c>
      <c r="BK252" s="217">
        <f>ROUND(I252*H252,2)</f>
        <v>0</v>
      </c>
      <c r="BL252" s="18" t="s">
        <v>270</v>
      </c>
      <c r="BM252" s="216" t="s">
        <v>611</v>
      </c>
    </row>
    <row r="253" s="2" customFormat="1">
      <c r="A253" s="39"/>
      <c r="B253" s="40"/>
      <c r="C253" s="41"/>
      <c r="D253" s="218" t="s">
        <v>138</v>
      </c>
      <c r="E253" s="41"/>
      <c r="F253" s="219" t="s">
        <v>430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138</v>
      </c>
      <c r="AU253" s="18" t="s">
        <v>79</v>
      </c>
    </row>
    <row r="254" s="13" customFormat="1">
      <c r="A254" s="13"/>
      <c r="B254" s="225"/>
      <c r="C254" s="226"/>
      <c r="D254" s="218" t="s">
        <v>142</v>
      </c>
      <c r="E254" s="227" t="s">
        <v>19</v>
      </c>
      <c r="F254" s="228" t="s">
        <v>612</v>
      </c>
      <c r="G254" s="226"/>
      <c r="H254" s="229">
        <v>5.04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142</v>
      </c>
      <c r="AU254" s="235" t="s">
        <v>79</v>
      </c>
      <c r="AV254" s="13" t="s">
        <v>79</v>
      </c>
      <c r="AW254" s="13" t="s">
        <v>31</v>
      </c>
      <c r="AX254" s="13" t="s">
        <v>77</v>
      </c>
      <c r="AY254" s="235" t="s">
        <v>128</v>
      </c>
    </row>
    <row r="255" s="2" customFormat="1" ht="16.5" customHeight="1">
      <c r="A255" s="39"/>
      <c r="B255" s="40"/>
      <c r="C255" s="205" t="s">
        <v>481</v>
      </c>
      <c r="D255" s="205" t="s">
        <v>131</v>
      </c>
      <c r="E255" s="206" t="s">
        <v>433</v>
      </c>
      <c r="F255" s="207" t="s">
        <v>434</v>
      </c>
      <c r="G255" s="208" t="s">
        <v>187</v>
      </c>
      <c r="H255" s="209">
        <v>5.04</v>
      </c>
      <c r="I255" s="210"/>
      <c r="J255" s="211">
        <f>ROUND(I255*H255,2)</f>
        <v>0</v>
      </c>
      <c r="K255" s="207" t="s">
        <v>19</v>
      </c>
      <c r="L255" s="45"/>
      <c r="M255" s="212" t="s">
        <v>19</v>
      </c>
      <c r="N255" s="213" t="s">
        <v>40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270</v>
      </c>
      <c r="AT255" s="216" t="s">
        <v>131</v>
      </c>
      <c r="AU255" s="216" t="s">
        <v>79</v>
      </c>
      <c r="AY255" s="18" t="s">
        <v>128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77</v>
      </c>
      <c r="BK255" s="217">
        <f>ROUND(I255*H255,2)</f>
        <v>0</v>
      </c>
      <c r="BL255" s="18" t="s">
        <v>270</v>
      </c>
      <c r="BM255" s="216" t="s">
        <v>613</v>
      </c>
    </row>
    <row r="256" s="2" customFormat="1">
      <c r="A256" s="39"/>
      <c r="B256" s="40"/>
      <c r="C256" s="41"/>
      <c r="D256" s="218" t="s">
        <v>138</v>
      </c>
      <c r="E256" s="41"/>
      <c r="F256" s="219" t="s">
        <v>436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138</v>
      </c>
      <c r="AU256" s="18" t="s">
        <v>79</v>
      </c>
    </row>
    <row r="257" s="13" customFormat="1">
      <c r="A257" s="13"/>
      <c r="B257" s="225"/>
      <c r="C257" s="226"/>
      <c r="D257" s="218" t="s">
        <v>142</v>
      </c>
      <c r="E257" s="227" t="s">
        <v>19</v>
      </c>
      <c r="F257" s="228" t="s">
        <v>614</v>
      </c>
      <c r="G257" s="226"/>
      <c r="H257" s="229">
        <v>5.04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142</v>
      </c>
      <c r="AU257" s="235" t="s">
        <v>79</v>
      </c>
      <c r="AV257" s="13" t="s">
        <v>79</v>
      </c>
      <c r="AW257" s="13" t="s">
        <v>31</v>
      </c>
      <c r="AX257" s="13" t="s">
        <v>77</v>
      </c>
      <c r="AY257" s="235" t="s">
        <v>128</v>
      </c>
    </row>
    <row r="258" s="12" customFormat="1" ht="22.8" customHeight="1">
      <c r="A258" s="12"/>
      <c r="B258" s="189"/>
      <c r="C258" s="190"/>
      <c r="D258" s="191" t="s">
        <v>68</v>
      </c>
      <c r="E258" s="203" t="s">
        <v>438</v>
      </c>
      <c r="F258" s="203" t="s">
        <v>439</v>
      </c>
      <c r="G258" s="190"/>
      <c r="H258" s="190"/>
      <c r="I258" s="193"/>
      <c r="J258" s="204">
        <f>BK258</f>
        <v>0</v>
      </c>
      <c r="K258" s="190"/>
      <c r="L258" s="195"/>
      <c r="M258" s="196"/>
      <c r="N258" s="197"/>
      <c r="O258" s="197"/>
      <c r="P258" s="198">
        <f>SUM(P259:P267)</f>
        <v>0</v>
      </c>
      <c r="Q258" s="197"/>
      <c r="R258" s="198">
        <f>SUM(R259:R267)</f>
        <v>0.0017599999999999999</v>
      </c>
      <c r="S258" s="197"/>
      <c r="T258" s="199">
        <f>SUM(T259:T267)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0" t="s">
        <v>79</v>
      </c>
      <c r="AT258" s="201" t="s">
        <v>68</v>
      </c>
      <c r="AU258" s="201" t="s">
        <v>77</v>
      </c>
      <c r="AY258" s="200" t="s">
        <v>128</v>
      </c>
      <c r="BK258" s="202">
        <f>SUM(BK259:BK267)</f>
        <v>0</v>
      </c>
    </row>
    <row r="259" s="2" customFormat="1" ht="16.5" customHeight="1">
      <c r="A259" s="39"/>
      <c r="B259" s="40"/>
      <c r="C259" s="205" t="s">
        <v>486</v>
      </c>
      <c r="D259" s="205" t="s">
        <v>131</v>
      </c>
      <c r="E259" s="206" t="s">
        <v>441</v>
      </c>
      <c r="F259" s="207" t="s">
        <v>442</v>
      </c>
      <c r="G259" s="208" t="s">
        <v>187</v>
      </c>
      <c r="H259" s="209">
        <v>0.14999999999999999</v>
      </c>
      <c r="I259" s="210"/>
      <c r="J259" s="211">
        <f>ROUND(I259*H259,2)</f>
        <v>0</v>
      </c>
      <c r="K259" s="207" t="s">
        <v>135</v>
      </c>
      <c r="L259" s="45"/>
      <c r="M259" s="212" t="s">
        <v>19</v>
      </c>
      <c r="N259" s="213" t="s">
        <v>40</v>
      </c>
      <c r="O259" s="85"/>
      <c r="P259" s="214">
        <f>O259*H259</f>
        <v>0</v>
      </c>
      <c r="Q259" s="214">
        <v>0.00040000000000000002</v>
      </c>
      <c r="R259" s="214">
        <f>Q259*H259</f>
        <v>6.0000000000000002E-05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270</v>
      </c>
      <c r="AT259" s="216" t="s">
        <v>131</v>
      </c>
      <c r="AU259" s="216" t="s">
        <v>79</v>
      </c>
      <c r="AY259" s="18" t="s">
        <v>128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77</v>
      </c>
      <c r="BK259" s="217">
        <f>ROUND(I259*H259,2)</f>
        <v>0</v>
      </c>
      <c r="BL259" s="18" t="s">
        <v>270</v>
      </c>
      <c r="BM259" s="216" t="s">
        <v>615</v>
      </c>
    </row>
    <row r="260" s="2" customFormat="1">
      <c r="A260" s="39"/>
      <c r="B260" s="40"/>
      <c r="C260" s="41"/>
      <c r="D260" s="218" t="s">
        <v>138</v>
      </c>
      <c r="E260" s="41"/>
      <c r="F260" s="219" t="s">
        <v>444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138</v>
      </c>
      <c r="AU260" s="18" t="s">
        <v>79</v>
      </c>
    </row>
    <row r="261" s="2" customFormat="1">
      <c r="A261" s="39"/>
      <c r="B261" s="40"/>
      <c r="C261" s="41"/>
      <c r="D261" s="223" t="s">
        <v>140</v>
      </c>
      <c r="E261" s="41"/>
      <c r="F261" s="224" t="s">
        <v>445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140</v>
      </c>
      <c r="AU261" s="18" t="s">
        <v>79</v>
      </c>
    </row>
    <row r="262" s="13" customFormat="1">
      <c r="A262" s="13"/>
      <c r="B262" s="225"/>
      <c r="C262" s="226"/>
      <c r="D262" s="218" t="s">
        <v>142</v>
      </c>
      <c r="E262" s="227" t="s">
        <v>19</v>
      </c>
      <c r="F262" s="228" t="s">
        <v>446</v>
      </c>
      <c r="G262" s="226"/>
      <c r="H262" s="229">
        <v>0.14999999999999999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142</v>
      </c>
      <c r="AU262" s="235" t="s">
        <v>79</v>
      </c>
      <c r="AV262" s="13" t="s">
        <v>79</v>
      </c>
      <c r="AW262" s="13" t="s">
        <v>31</v>
      </c>
      <c r="AX262" s="13" t="s">
        <v>77</v>
      </c>
      <c r="AY262" s="235" t="s">
        <v>128</v>
      </c>
    </row>
    <row r="263" s="2" customFormat="1" ht="16.5" customHeight="1">
      <c r="A263" s="39"/>
      <c r="B263" s="40"/>
      <c r="C263" s="251" t="s">
        <v>493</v>
      </c>
      <c r="D263" s="251" t="s">
        <v>326</v>
      </c>
      <c r="E263" s="252" t="s">
        <v>448</v>
      </c>
      <c r="F263" s="253" t="s">
        <v>449</v>
      </c>
      <c r="G263" s="254" t="s">
        <v>289</v>
      </c>
      <c r="H263" s="255">
        <v>1</v>
      </c>
      <c r="I263" s="256"/>
      <c r="J263" s="257">
        <f>ROUND(I263*H263,2)</f>
        <v>0</v>
      </c>
      <c r="K263" s="253" t="s">
        <v>19</v>
      </c>
      <c r="L263" s="258"/>
      <c r="M263" s="259" t="s">
        <v>19</v>
      </c>
      <c r="N263" s="260" t="s">
        <v>40</v>
      </c>
      <c r="O263" s="85"/>
      <c r="P263" s="214">
        <f>O263*H263</f>
        <v>0</v>
      </c>
      <c r="Q263" s="214">
        <v>0.0016999999999999999</v>
      </c>
      <c r="R263" s="214">
        <f>Q263*H263</f>
        <v>0.0016999999999999999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329</v>
      </c>
      <c r="AT263" s="216" t="s">
        <v>326</v>
      </c>
      <c r="AU263" s="216" t="s">
        <v>79</v>
      </c>
      <c r="AY263" s="18" t="s">
        <v>128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77</v>
      </c>
      <c r="BK263" s="217">
        <f>ROUND(I263*H263,2)</f>
        <v>0</v>
      </c>
      <c r="BL263" s="18" t="s">
        <v>270</v>
      </c>
      <c r="BM263" s="216" t="s">
        <v>616</v>
      </c>
    </row>
    <row r="264" s="2" customFormat="1">
      <c r="A264" s="39"/>
      <c r="B264" s="40"/>
      <c r="C264" s="41"/>
      <c r="D264" s="218" t="s">
        <v>138</v>
      </c>
      <c r="E264" s="41"/>
      <c r="F264" s="219" t="s">
        <v>449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138</v>
      </c>
      <c r="AU264" s="18" t="s">
        <v>79</v>
      </c>
    </row>
    <row r="265" s="2" customFormat="1" ht="16.5" customHeight="1">
      <c r="A265" s="39"/>
      <c r="B265" s="40"/>
      <c r="C265" s="205" t="s">
        <v>499</v>
      </c>
      <c r="D265" s="205" t="s">
        <v>131</v>
      </c>
      <c r="E265" s="206" t="s">
        <v>452</v>
      </c>
      <c r="F265" s="207" t="s">
        <v>453</v>
      </c>
      <c r="G265" s="208" t="s">
        <v>236</v>
      </c>
      <c r="H265" s="209">
        <v>0.002</v>
      </c>
      <c r="I265" s="210"/>
      <c r="J265" s="211">
        <f>ROUND(I265*H265,2)</f>
        <v>0</v>
      </c>
      <c r="K265" s="207" t="s">
        <v>135</v>
      </c>
      <c r="L265" s="45"/>
      <c r="M265" s="212" t="s">
        <v>19</v>
      </c>
      <c r="N265" s="213" t="s">
        <v>40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270</v>
      </c>
      <c r="AT265" s="216" t="s">
        <v>131</v>
      </c>
      <c r="AU265" s="216" t="s">
        <v>79</v>
      </c>
      <c r="AY265" s="18" t="s">
        <v>128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77</v>
      </c>
      <c r="BK265" s="217">
        <f>ROUND(I265*H265,2)</f>
        <v>0</v>
      </c>
      <c r="BL265" s="18" t="s">
        <v>270</v>
      </c>
      <c r="BM265" s="216" t="s">
        <v>617</v>
      </c>
    </row>
    <row r="266" s="2" customFormat="1">
      <c r="A266" s="39"/>
      <c r="B266" s="40"/>
      <c r="C266" s="41"/>
      <c r="D266" s="218" t="s">
        <v>138</v>
      </c>
      <c r="E266" s="41"/>
      <c r="F266" s="219" t="s">
        <v>455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138</v>
      </c>
      <c r="AU266" s="18" t="s">
        <v>79</v>
      </c>
    </row>
    <row r="267" s="2" customFormat="1">
      <c r="A267" s="39"/>
      <c r="B267" s="40"/>
      <c r="C267" s="41"/>
      <c r="D267" s="223" t="s">
        <v>140</v>
      </c>
      <c r="E267" s="41"/>
      <c r="F267" s="224" t="s">
        <v>456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140</v>
      </c>
      <c r="AU267" s="18" t="s">
        <v>79</v>
      </c>
    </row>
    <row r="268" s="12" customFormat="1" ht="22.8" customHeight="1">
      <c r="A268" s="12"/>
      <c r="B268" s="189"/>
      <c r="C268" s="190"/>
      <c r="D268" s="191" t="s">
        <v>68</v>
      </c>
      <c r="E268" s="203" t="s">
        <v>618</v>
      </c>
      <c r="F268" s="203" t="s">
        <v>619</v>
      </c>
      <c r="G268" s="190"/>
      <c r="H268" s="190"/>
      <c r="I268" s="193"/>
      <c r="J268" s="204">
        <f>BK268</f>
        <v>0</v>
      </c>
      <c r="K268" s="190"/>
      <c r="L268" s="195"/>
      <c r="M268" s="196"/>
      <c r="N268" s="197"/>
      <c r="O268" s="197"/>
      <c r="P268" s="198">
        <f>SUM(P269:P272)</f>
        <v>0</v>
      </c>
      <c r="Q268" s="197"/>
      <c r="R268" s="198">
        <f>SUM(R269:R272)</f>
        <v>0.00023000000000000001</v>
      </c>
      <c r="S268" s="197"/>
      <c r="T268" s="199">
        <f>SUM(T269:T272)</f>
        <v>0.00020000000000000001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0" t="s">
        <v>79</v>
      </c>
      <c r="AT268" s="201" t="s">
        <v>68</v>
      </c>
      <c r="AU268" s="201" t="s">
        <v>77</v>
      </c>
      <c r="AY268" s="200" t="s">
        <v>128</v>
      </c>
      <c r="BK268" s="202">
        <f>SUM(BK269:BK272)</f>
        <v>0</v>
      </c>
    </row>
    <row r="269" s="2" customFormat="1" ht="16.5" customHeight="1">
      <c r="A269" s="39"/>
      <c r="B269" s="40"/>
      <c r="C269" s="205" t="s">
        <v>620</v>
      </c>
      <c r="D269" s="205" t="s">
        <v>131</v>
      </c>
      <c r="E269" s="206" t="s">
        <v>621</v>
      </c>
      <c r="F269" s="207" t="s">
        <v>622</v>
      </c>
      <c r="G269" s="208" t="s">
        <v>187</v>
      </c>
      <c r="H269" s="209">
        <v>1</v>
      </c>
      <c r="I269" s="210"/>
      <c r="J269" s="211">
        <f>ROUND(I269*H269,2)</f>
        <v>0</v>
      </c>
      <c r="K269" s="207" t="s">
        <v>135</v>
      </c>
      <c r="L269" s="45"/>
      <c r="M269" s="212" t="s">
        <v>19</v>
      </c>
      <c r="N269" s="213" t="s">
        <v>40</v>
      </c>
      <c r="O269" s="85"/>
      <c r="P269" s="214">
        <f>O269*H269</f>
        <v>0</v>
      </c>
      <c r="Q269" s="214">
        <v>0.00023000000000000001</v>
      </c>
      <c r="R269" s="214">
        <f>Q269*H269</f>
        <v>0.00023000000000000001</v>
      </c>
      <c r="S269" s="214">
        <v>0.00020000000000000001</v>
      </c>
      <c r="T269" s="215">
        <f>S269*H269</f>
        <v>0.00020000000000000001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270</v>
      </c>
      <c r="AT269" s="216" t="s">
        <v>131</v>
      </c>
      <c r="AU269" s="216" t="s">
        <v>79</v>
      </c>
      <c r="AY269" s="18" t="s">
        <v>128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77</v>
      </c>
      <c r="BK269" s="217">
        <f>ROUND(I269*H269,2)</f>
        <v>0</v>
      </c>
      <c r="BL269" s="18" t="s">
        <v>270</v>
      </c>
      <c r="BM269" s="216" t="s">
        <v>623</v>
      </c>
    </row>
    <row r="270" s="2" customFormat="1">
      <c r="A270" s="39"/>
      <c r="B270" s="40"/>
      <c r="C270" s="41"/>
      <c r="D270" s="218" t="s">
        <v>138</v>
      </c>
      <c r="E270" s="41"/>
      <c r="F270" s="219" t="s">
        <v>624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138</v>
      </c>
      <c r="AU270" s="18" t="s">
        <v>79</v>
      </c>
    </row>
    <row r="271" s="2" customFormat="1">
      <c r="A271" s="39"/>
      <c r="B271" s="40"/>
      <c r="C271" s="41"/>
      <c r="D271" s="223" t="s">
        <v>140</v>
      </c>
      <c r="E271" s="41"/>
      <c r="F271" s="224" t="s">
        <v>625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140</v>
      </c>
      <c r="AU271" s="18" t="s">
        <v>79</v>
      </c>
    </row>
    <row r="272" s="13" customFormat="1">
      <c r="A272" s="13"/>
      <c r="B272" s="225"/>
      <c r="C272" s="226"/>
      <c r="D272" s="218" t="s">
        <v>142</v>
      </c>
      <c r="E272" s="227" t="s">
        <v>19</v>
      </c>
      <c r="F272" s="228" t="s">
        <v>626</v>
      </c>
      <c r="G272" s="226"/>
      <c r="H272" s="229">
        <v>1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142</v>
      </c>
      <c r="AU272" s="235" t="s">
        <v>79</v>
      </c>
      <c r="AV272" s="13" t="s">
        <v>79</v>
      </c>
      <c r="AW272" s="13" t="s">
        <v>31</v>
      </c>
      <c r="AX272" s="13" t="s">
        <v>77</v>
      </c>
      <c r="AY272" s="235" t="s">
        <v>128</v>
      </c>
    </row>
    <row r="273" s="12" customFormat="1" ht="22.8" customHeight="1">
      <c r="A273" s="12"/>
      <c r="B273" s="189"/>
      <c r="C273" s="190"/>
      <c r="D273" s="191" t="s">
        <v>68</v>
      </c>
      <c r="E273" s="203" t="s">
        <v>627</v>
      </c>
      <c r="F273" s="203" t="s">
        <v>628</v>
      </c>
      <c r="G273" s="190"/>
      <c r="H273" s="190"/>
      <c r="I273" s="193"/>
      <c r="J273" s="204">
        <f>BK273</f>
        <v>0</v>
      </c>
      <c r="K273" s="190"/>
      <c r="L273" s="195"/>
      <c r="M273" s="196"/>
      <c r="N273" s="197"/>
      <c r="O273" s="197"/>
      <c r="P273" s="198">
        <f>SUM(P274:P291)</f>
        <v>0</v>
      </c>
      <c r="Q273" s="197"/>
      <c r="R273" s="198">
        <f>SUM(R274:R291)</f>
        <v>0.1298115</v>
      </c>
      <c r="S273" s="197"/>
      <c r="T273" s="199">
        <f>SUM(T274:T291)</f>
        <v>0.30195749999999999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0" t="s">
        <v>79</v>
      </c>
      <c r="AT273" s="201" t="s">
        <v>68</v>
      </c>
      <c r="AU273" s="201" t="s">
        <v>77</v>
      </c>
      <c r="AY273" s="200" t="s">
        <v>128</v>
      </c>
      <c r="BK273" s="202">
        <f>SUM(BK274:BK291)</f>
        <v>0</v>
      </c>
    </row>
    <row r="274" s="2" customFormat="1" ht="16.5" customHeight="1">
      <c r="A274" s="39"/>
      <c r="B274" s="40"/>
      <c r="C274" s="205" t="s">
        <v>629</v>
      </c>
      <c r="D274" s="205" t="s">
        <v>131</v>
      </c>
      <c r="E274" s="206" t="s">
        <v>630</v>
      </c>
      <c r="F274" s="207" t="s">
        <v>631</v>
      </c>
      <c r="G274" s="208" t="s">
        <v>187</v>
      </c>
      <c r="H274" s="209">
        <v>5.1870000000000003</v>
      </c>
      <c r="I274" s="210"/>
      <c r="J274" s="211">
        <f>ROUND(I274*H274,2)</f>
        <v>0</v>
      </c>
      <c r="K274" s="207" t="s">
        <v>135</v>
      </c>
      <c r="L274" s="45"/>
      <c r="M274" s="212" t="s">
        <v>19</v>
      </c>
      <c r="N274" s="213" t="s">
        <v>40</v>
      </c>
      <c r="O274" s="85"/>
      <c r="P274" s="214">
        <f>O274*H274</f>
        <v>0</v>
      </c>
      <c r="Q274" s="214">
        <v>0.0044999999999999997</v>
      </c>
      <c r="R274" s="214">
        <f>Q274*H274</f>
        <v>0.023341500000000001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270</v>
      </c>
      <c r="AT274" s="216" t="s">
        <v>131</v>
      </c>
      <c r="AU274" s="216" t="s">
        <v>79</v>
      </c>
      <c r="AY274" s="18" t="s">
        <v>128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77</v>
      </c>
      <c r="BK274" s="217">
        <f>ROUND(I274*H274,2)</f>
        <v>0</v>
      </c>
      <c r="BL274" s="18" t="s">
        <v>270</v>
      </c>
      <c r="BM274" s="216" t="s">
        <v>632</v>
      </c>
    </row>
    <row r="275" s="2" customFormat="1">
      <c r="A275" s="39"/>
      <c r="B275" s="40"/>
      <c r="C275" s="41"/>
      <c r="D275" s="218" t="s">
        <v>138</v>
      </c>
      <c r="E275" s="41"/>
      <c r="F275" s="219" t="s">
        <v>633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138</v>
      </c>
      <c r="AU275" s="18" t="s">
        <v>79</v>
      </c>
    </row>
    <row r="276" s="2" customFormat="1">
      <c r="A276" s="39"/>
      <c r="B276" s="40"/>
      <c r="C276" s="41"/>
      <c r="D276" s="223" t="s">
        <v>140</v>
      </c>
      <c r="E276" s="41"/>
      <c r="F276" s="224" t="s">
        <v>634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140</v>
      </c>
      <c r="AU276" s="18" t="s">
        <v>79</v>
      </c>
    </row>
    <row r="277" s="13" customFormat="1">
      <c r="A277" s="13"/>
      <c r="B277" s="225"/>
      <c r="C277" s="226"/>
      <c r="D277" s="218" t="s">
        <v>142</v>
      </c>
      <c r="E277" s="227" t="s">
        <v>19</v>
      </c>
      <c r="F277" s="228" t="s">
        <v>635</v>
      </c>
      <c r="G277" s="226"/>
      <c r="H277" s="229">
        <v>5.1870000000000003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142</v>
      </c>
      <c r="AU277" s="235" t="s">
        <v>79</v>
      </c>
      <c r="AV277" s="13" t="s">
        <v>79</v>
      </c>
      <c r="AW277" s="13" t="s">
        <v>31</v>
      </c>
      <c r="AX277" s="13" t="s">
        <v>77</v>
      </c>
      <c r="AY277" s="235" t="s">
        <v>128</v>
      </c>
    </row>
    <row r="278" s="2" customFormat="1" ht="16.5" customHeight="1">
      <c r="A278" s="39"/>
      <c r="B278" s="40"/>
      <c r="C278" s="205" t="s">
        <v>636</v>
      </c>
      <c r="D278" s="205" t="s">
        <v>131</v>
      </c>
      <c r="E278" s="206" t="s">
        <v>637</v>
      </c>
      <c r="F278" s="207" t="s">
        <v>638</v>
      </c>
      <c r="G278" s="208" t="s">
        <v>187</v>
      </c>
      <c r="H278" s="209">
        <v>3.7050000000000001</v>
      </c>
      <c r="I278" s="210"/>
      <c r="J278" s="211">
        <f>ROUND(I278*H278,2)</f>
        <v>0</v>
      </c>
      <c r="K278" s="207" t="s">
        <v>135</v>
      </c>
      <c r="L278" s="45"/>
      <c r="M278" s="212" t="s">
        <v>19</v>
      </c>
      <c r="N278" s="213" t="s">
        <v>40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0.081500000000000003</v>
      </c>
      <c r="T278" s="215">
        <f>S278*H278</f>
        <v>0.30195749999999999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270</v>
      </c>
      <c r="AT278" s="216" t="s">
        <v>131</v>
      </c>
      <c r="AU278" s="216" t="s">
        <v>79</v>
      </c>
      <c r="AY278" s="18" t="s">
        <v>128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77</v>
      </c>
      <c r="BK278" s="217">
        <f>ROUND(I278*H278,2)</f>
        <v>0</v>
      </c>
      <c r="BL278" s="18" t="s">
        <v>270</v>
      </c>
      <c r="BM278" s="216" t="s">
        <v>639</v>
      </c>
    </row>
    <row r="279" s="2" customFormat="1">
      <c r="A279" s="39"/>
      <c r="B279" s="40"/>
      <c r="C279" s="41"/>
      <c r="D279" s="218" t="s">
        <v>138</v>
      </c>
      <c r="E279" s="41"/>
      <c r="F279" s="219" t="s">
        <v>640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138</v>
      </c>
      <c r="AU279" s="18" t="s">
        <v>79</v>
      </c>
    </row>
    <row r="280" s="2" customFormat="1">
      <c r="A280" s="39"/>
      <c r="B280" s="40"/>
      <c r="C280" s="41"/>
      <c r="D280" s="223" t="s">
        <v>140</v>
      </c>
      <c r="E280" s="41"/>
      <c r="F280" s="224" t="s">
        <v>641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140</v>
      </c>
      <c r="AU280" s="18" t="s">
        <v>79</v>
      </c>
    </row>
    <row r="281" s="13" customFormat="1">
      <c r="A281" s="13"/>
      <c r="B281" s="225"/>
      <c r="C281" s="226"/>
      <c r="D281" s="218" t="s">
        <v>142</v>
      </c>
      <c r="E281" s="227" t="s">
        <v>19</v>
      </c>
      <c r="F281" s="228" t="s">
        <v>642</v>
      </c>
      <c r="G281" s="226"/>
      <c r="H281" s="229">
        <v>3.7050000000000001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142</v>
      </c>
      <c r="AU281" s="235" t="s">
        <v>79</v>
      </c>
      <c r="AV281" s="13" t="s">
        <v>79</v>
      </c>
      <c r="AW281" s="13" t="s">
        <v>31</v>
      </c>
      <c r="AX281" s="13" t="s">
        <v>77</v>
      </c>
      <c r="AY281" s="235" t="s">
        <v>128</v>
      </c>
    </row>
    <row r="282" s="2" customFormat="1" ht="16.5" customHeight="1">
      <c r="A282" s="39"/>
      <c r="B282" s="40"/>
      <c r="C282" s="205" t="s">
        <v>643</v>
      </c>
      <c r="D282" s="205" t="s">
        <v>131</v>
      </c>
      <c r="E282" s="206" t="s">
        <v>644</v>
      </c>
      <c r="F282" s="207" t="s">
        <v>645</v>
      </c>
      <c r="G282" s="208" t="s">
        <v>187</v>
      </c>
      <c r="H282" s="209">
        <v>5.25</v>
      </c>
      <c r="I282" s="210"/>
      <c r="J282" s="211">
        <f>ROUND(I282*H282,2)</f>
        <v>0</v>
      </c>
      <c r="K282" s="207" t="s">
        <v>135</v>
      </c>
      <c r="L282" s="45"/>
      <c r="M282" s="212" t="s">
        <v>19</v>
      </c>
      <c r="N282" s="213" t="s">
        <v>40</v>
      </c>
      <c r="O282" s="85"/>
      <c r="P282" s="214">
        <f>O282*H282</f>
        <v>0</v>
      </c>
      <c r="Q282" s="214">
        <v>0.0073000000000000001</v>
      </c>
      <c r="R282" s="214">
        <f>Q282*H282</f>
        <v>0.038324999999999998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270</v>
      </c>
      <c r="AT282" s="216" t="s">
        <v>131</v>
      </c>
      <c r="AU282" s="216" t="s">
        <v>79</v>
      </c>
      <c r="AY282" s="18" t="s">
        <v>128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77</v>
      </c>
      <c r="BK282" s="217">
        <f>ROUND(I282*H282,2)</f>
        <v>0</v>
      </c>
      <c r="BL282" s="18" t="s">
        <v>270</v>
      </c>
      <c r="BM282" s="216" t="s">
        <v>646</v>
      </c>
    </row>
    <row r="283" s="2" customFormat="1">
      <c r="A283" s="39"/>
      <c r="B283" s="40"/>
      <c r="C283" s="41"/>
      <c r="D283" s="218" t="s">
        <v>138</v>
      </c>
      <c r="E283" s="41"/>
      <c r="F283" s="219" t="s">
        <v>647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138</v>
      </c>
      <c r="AU283" s="18" t="s">
        <v>79</v>
      </c>
    </row>
    <row r="284" s="2" customFormat="1">
      <c r="A284" s="39"/>
      <c r="B284" s="40"/>
      <c r="C284" s="41"/>
      <c r="D284" s="223" t="s">
        <v>140</v>
      </c>
      <c r="E284" s="41"/>
      <c r="F284" s="224" t="s">
        <v>648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140</v>
      </c>
      <c r="AU284" s="18" t="s">
        <v>79</v>
      </c>
    </row>
    <row r="285" s="13" customFormat="1">
      <c r="A285" s="13"/>
      <c r="B285" s="225"/>
      <c r="C285" s="226"/>
      <c r="D285" s="218" t="s">
        <v>142</v>
      </c>
      <c r="E285" s="227" t="s">
        <v>19</v>
      </c>
      <c r="F285" s="228" t="s">
        <v>649</v>
      </c>
      <c r="G285" s="226"/>
      <c r="H285" s="229">
        <v>5.25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142</v>
      </c>
      <c r="AU285" s="235" t="s">
        <v>79</v>
      </c>
      <c r="AV285" s="13" t="s">
        <v>79</v>
      </c>
      <c r="AW285" s="13" t="s">
        <v>31</v>
      </c>
      <c r="AX285" s="13" t="s">
        <v>77</v>
      </c>
      <c r="AY285" s="235" t="s">
        <v>128</v>
      </c>
    </row>
    <row r="286" s="2" customFormat="1" ht="16.5" customHeight="1">
      <c r="A286" s="39"/>
      <c r="B286" s="40"/>
      <c r="C286" s="251" t="s">
        <v>650</v>
      </c>
      <c r="D286" s="251" t="s">
        <v>326</v>
      </c>
      <c r="E286" s="252" t="s">
        <v>651</v>
      </c>
      <c r="F286" s="253" t="s">
        <v>652</v>
      </c>
      <c r="G286" s="254" t="s">
        <v>187</v>
      </c>
      <c r="H286" s="255">
        <v>5.7750000000000004</v>
      </c>
      <c r="I286" s="256"/>
      <c r="J286" s="257">
        <f>ROUND(I286*H286,2)</f>
        <v>0</v>
      </c>
      <c r="K286" s="253" t="s">
        <v>135</v>
      </c>
      <c r="L286" s="258"/>
      <c r="M286" s="259" t="s">
        <v>19</v>
      </c>
      <c r="N286" s="260" t="s">
        <v>40</v>
      </c>
      <c r="O286" s="85"/>
      <c r="P286" s="214">
        <f>O286*H286</f>
        <v>0</v>
      </c>
      <c r="Q286" s="214">
        <v>0.0118</v>
      </c>
      <c r="R286" s="214">
        <f>Q286*H286</f>
        <v>0.068144999999999997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329</v>
      </c>
      <c r="AT286" s="216" t="s">
        <v>326</v>
      </c>
      <c r="AU286" s="216" t="s">
        <v>79</v>
      </c>
      <c r="AY286" s="18" t="s">
        <v>128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77</v>
      </c>
      <c r="BK286" s="217">
        <f>ROUND(I286*H286,2)</f>
        <v>0</v>
      </c>
      <c r="BL286" s="18" t="s">
        <v>270</v>
      </c>
      <c r="BM286" s="216" t="s">
        <v>653</v>
      </c>
    </row>
    <row r="287" s="2" customFormat="1">
      <c r="A287" s="39"/>
      <c r="B287" s="40"/>
      <c r="C287" s="41"/>
      <c r="D287" s="218" t="s">
        <v>138</v>
      </c>
      <c r="E287" s="41"/>
      <c r="F287" s="219" t="s">
        <v>652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138</v>
      </c>
      <c r="AU287" s="18" t="s">
        <v>79</v>
      </c>
    </row>
    <row r="288" s="13" customFormat="1">
      <c r="A288" s="13"/>
      <c r="B288" s="225"/>
      <c r="C288" s="226"/>
      <c r="D288" s="218" t="s">
        <v>142</v>
      </c>
      <c r="E288" s="227" t="s">
        <v>19</v>
      </c>
      <c r="F288" s="228" t="s">
        <v>654</v>
      </c>
      <c r="G288" s="226"/>
      <c r="H288" s="229">
        <v>5.7750000000000004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142</v>
      </c>
      <c r="AU288" s="235" t="s">
        <v>79</v>
      </c>
      <c r="AV288" s="13" t="s">
        <v>79</v>
      </c>
      <c r="AW288" s="13" t="s">
        <v>31</v>
      </c>
      <c r="AX288" s="13" t="s">
        <v>77</v>
      </c>
      <c r="AY288" s="235" t="s">
        <v>128</v>
      </c>
    </row>
    <row r="289" s="2" customFormat="1" ht="16.5" customHeight="1">
      <c r="A289" s="39"/>
      <c r="B289" s="40"/>
      <c r="C289" s="205" t="s">
        <v>655</v>
      </c>
      <c r="D289" s="205" t="s">
        <v>131</v>
      </c>
      <c r="E289" s="206" t="s">
        <v>656</v>
      </c>
      <c r="F289" s="207" t="s">
        <v>657</v>
      </c>
      <c r="G289" s="208" t="s">
        <v>236</v>
      </c>
      <c r="H289" s="209">
        <v>0.13</v>
      </c>
      <c r="I289" s="210"/>
      <c r="J289" s="211">
        <f>ROUND(I289*H289,2)</f>
        <v>0</v>
      </c>
      <c r="K289" s="207" t="s">
        <v>135</v>
      </c>
      <c r="L289" s="45"/>
      <c r="M289" s="212" t="s">
        <v>19</v>
      </c>
      <c r="N289" s="213" t="s">
        <v>40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270</v>
      </c>
      <c r="AT289" s="216" t="s">
        <v>131</v>
      </c>
      <c r="AU289" s="216" t="s">
        <v>79</v>
      </c>
      <c r="AY289" s="18" t="s">
        <v>128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77</v>
      </c>
      <c r="BK289" s="217">
        <f>ROUND(I289*H289,2)</f>
        <v>0</v>
      </c>
      <c r="BL289" s="18" t="s">
        <v>270</v>
      </c>
      <c r="BM289" s="216" t="s">
        <v>658</v>
      </c>
    </row>
    <row r="290" s="2" customFormat="1">
      <c r="A290" s="39"/>
      <c r="B290" s="40"/>
      <c r="C290" s="41"/>
      <c r="D290" s="218" t="s">
        <v>138</v>
      </c>
      <c r="E290" s="41"/>
      <c r="F290" s="219" t="s">
        <v>659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138</v>
      </c>
      <c r="AU290" s="18" t="s">
        <v>79</v>
      </c>
    </row>
    <row r="291" s="2" customFormat="1">
      <c r="A291" s="39"/>
      <c r="B291" s="40"/>
      <c r="C291" s="41"/>
      <c r="D291" s="223" t="s">
        <v>140</v>
      </c>
      <c r="E291" s="41"/>
      <c r="F291" s="224" t="s">
        <v>660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140</v>
      </c>
      <c r="AU291" s="18" t="s">
        <v>79</v>
      </c>
    </row>
    <row r="292" s="12" customFormat="1" ht="25.92" customHeight="1">
      <c r="A292" s="12"/>
      <c r="B292" s="189"/>
      <c r="C292" s="190"/>
      <c r="D292" s="191" t="s">
        <v>68</v>
      </c>
      <c r="E292" s="192" t="s">
        <v>457</v>
      </c>
      <c r="F292" s="192" t="s">
        <v>458</v>
      </c>
      <c r="G292" s="190"/>
      <c r="H292" s="190"/>
      <c r="I292" s="193"/>
      <c r="J292" s="194">
        <f>BK292</f>
        <v>0</v>
      </c>
      <c r="K292" s="190"/>
      <c r="L292" s="195"/>
      <c r="M292" s="196"/>
      <c r="N292" s="197"/>
      <c r="O292" s="197"/>
      <c r="P292" s="198">
        <f>SUM(P293:P319)</f>
        <v>0</v>
      </c>
      <c r="Q292" s="197"/>
      <c r="R292" s="198">
        <f>SUM(R293:R319)</f>
        <v>0.00019000000000000001</v>
      </c>
      <c r="S292" s="197"/>
      <c r="T292" s="199">
        <f>SUM(T293:T319)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0" t="s">
        <v>136</v>
      </c>
      <c r="AT292" s="201" t="s">
        <v>68</v>
      </c>
      <c r="AU292" s="201" t="s">
        <v>69</v>
      </c>
      <c r="AY292" s="200" t="s">
        <v>128</v>
      </c>
      <c r="BK292" s="202">
        <f>SUM(BK293:BK319)</f>
        <v>0</v>
      </c>
    </row>
    <row r="293" s="2" customFormat="1" ht="16.5" customHeight="1">
      <c r="A293" s="39"/>
      <c r="B293" s="40"/>
      <c r="C293" s="205" t="s">
        <v>661</v>
      </c>
      <c r="D293" s="205" t="s">
        <v>131</v>
      </c>
      <c r="E293" s="206" t="s">
        <v>460</v>
      </c>
      <c r="F293" s="207" t="s">
        <v>461</v>
      </c>
      <c r="G293" s="208" t="s">
        <v>134</v>
      </c>
      <c r="H293" s="209">
        <v>5</v>
      </c>
      <c r="I293" s="210"/>
      <c r="J293" s="211">
        <f>ROUND(I293*H293,2)</f>
        <v>0</v>
      </c>
      <c r="K293" s="207" t="s">
        <v>19</v>
      </c>
      <c r="L293" s="45"/>
      <c r="M293" s="212" t="s">
        <v>19</v>
      </c>
      <c r="N293" s="213" t="s">
        <v>40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462</v>
      </c>
      <c r="AT293" s="216" t="s">
        <v>131</v>
      </c>
      <c r="AU293" s="216" t="s">
        <v>77</v>
      </c>
      <c r="AY293" s="18" t="s">
        <v>128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77</v>
      </c>
      <c r="BK293" s="217">
        <f>ROUND(I293*H293,2)</f>
        <v>0</v>
      </c>
      <c r="BL293" s="18" t="s">
        <v>462</v>
      </c>
      <c r="BM293" s="216" t="s">
        <v>662</v>
      </c>
    </row>
    <row r="294" s="2" customFormat="1">
      <c r="A294" s="39"/>
      <c r="B294" s="40"/>
      <c r="C294" s="41"/>
      <c r="D294" s="218" t="s">
        <v>138</v>
      </c>
      <c r="E294" s="41"/>
      <c r="F294" s="219" t="s">
        <v>464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138</v>
      </c>
      <c r="AU294" s="18" t="s">
        <v>77</v>
      </c>
    </row>
    <row r="295" s="13" customFormat="1">
      <c r="A295" s="13"/>
      <c r="B295" s="225"/>
      <c r="C295" s="226"/>
      <c r="D295" s="218" t="s">
        <v>142</v>
      </c>
      <c r="E295" s="227" t="s">
        <v>19</v>
      </c>
      <c r="F295" s="228" t="s">
        <v>465</v>
      </c>
      <c r="G295" s="226"/>
      <c r="H295" s="229">
        <v>2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142</v>
      </c>
      <c r="AU295" s="235" t="s">
        <v>77</v>
      </c>
      <c r="AV295" s="13" t="s">
        <v>79</v>
      </c>
      <c r="AW295" s="13" t="s">
        <v>31</v>
      </c>
      <c r="AX295" s="13" t="s">
        <v>69</v>
      </c>
      <c r="AY295" s="235" t="s">
        <v>128</v>
      </c>
    </row>
    <row r="296" s="13" customFormat="1">
      <c r="A296" s="13"/>
      <c r="B296" s="225"/>
      <c r="C296" s="226"/>
      <c r="D296" s="218" t="s">
        <v>142</v>
      </c>
      <c r="E296" s="227" t="s">
        <v>19</v>
      </c>
      <c r="F296" s="228" t="s">
        <v>466</v>
      </c>
      <c r="G296" s="226"/>
      <c r="H296" s="229">
        <v>2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142</v>
      </c>
      <c r="AU296" s="235" t="s">
        <v>77</v>
      </c>
      <c r="AV296" s="13" t="s">
        <v>79</v>
      </c>
      <c r="AW296" s="13" t="s">
        <v>31</v>
      </c>
      <c r="AX296" s="13" t="s">
        <v>69</v>
      </c>
      <c r="AY296" s="235" t="s">
        <v>128</v>
      </c>
    </row>
    <row r="297" s="13" customFormat="1">
      <c r="A297" s="13"/>
      <c r="B297" s="225"/>
      <c r="C297" s="226"/>
      <c r="D297" s="218" t="s">
        <v>142</v>
      </c>
      <c r="E297" s="227" t="s">
        <v>19</v>
      </c>
      <c r="F297" s="228" t="s">
        <v>467</v>
      </c>
      <c r="G297" s="226"/>
      <c r="H297" s="229">
        <v>1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142</v>
      </c>
      <c r="AU297" s="235" t="s">
        <v>77</v>
      </c>
      <c r="AV297" s="13" t="s">
        <v>79</v>
      </c>
      <c r="AW297" s="13" t="s">
        <v>31</v>
      </c>
      <c r="AX297" s="13" t="s">
        <v>69</v>
      </c>
      <c r="AY297" s="235" t="s">
        <v>128</v>
      </c>
    </row>
    <row r="298" s="14" customFormat="1">
      <c r="A298" s="14"/>
      <c r="B298" s="236"/>
      <c r="C298" s="237"/>
      <c r="D298" s="218" t="s">
        <v>142</v>
      </c>
      <c r="E298" s="238" t="s">
        <v>19</v>
      </c>
      <c r="F298" s="239" t="s">
        <v>149</v>
      </c>
      <c r="G298" s="237"/>
      <c r="H298" s="240">
        <v>5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142</v>
      </c>
      <c r="AU298" s="246" t="s">
        <v>77</v>
      </c>
      <c r="AV298" s="14" t="s">
        <v>136</v>
      </c>
      <c r="AW298" s="14" t="s">
        <v>31</v>
      </c>
      <c r="AX298" s="14" t="s">
        <v>77</v>
      </c>
      <c r="AY298" s="246" t="s">
        <v>128</v>
      </c>
    </row>
    <row r="299" s="2" customFormat="1" ht="16.5" customHeight="1">
      <c r="A299" s="39"/>
      <c r="B299" s="40"/>
      <c r="C299" s="251" t="s">
        <v>663</v>
      </c>
      <c r="D299" s="251" t="s">
        <v>326</v>
      </c>
      <c r="E299" s="252" t="s">
        <v>469</v>
      </c>
      <c r="F299" s="253" t="s">
        <v>470</v>
      </c>
      <c r="G299" s="254" t="s">
        <v>289</v>
      </c>
      <c r="H299" s="255">
        <v>1</v>
      </c>
      <c r="I299" s="256"/>
      <c r="J299" s="257">
        <f>ROUND(I299*H299,2)</f>
        <v>0</v>
      </c>
      <c r="K299" s="253" t="s">
        <v>135</v>
      </c>
      <c r="L299" s="258"/>
      <c r="M299" s="259" t="s">
        <v>19</v>
      </c>
      <c r="N299" s="260" t="s">
        <v>40</v>
      </c>
      <c r="O299" s="85"/>
      <c r="P299" s="214">
        <f>O299*H299</f>
        <v>0</v>
      </c>
      <c r="Q299" s="214">
        <v>9.0000000000000006E-05</v>
      </c>
      <c r="R299" s="214">
        <f>Q299*H299</f>
        <v>9.0000000000000006E-05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462</v>
      </c>
      <c r="AT299" s="216" t="s">
        <v>326</v>
      </c>
      <c r="AU299" s="216" t="s">
        <v>77</v>
      </c>
      <c r="AY299" s="18" t="s">
        <v>128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77</v>
      </c>
      <c r="BK299" s="217">
        <f>ROUND(I299*H299,2)</f>
        <v>0</v>
      </c>
      <c r="BL299" s="18" t="s">
        <v>462</v>
      </c>
      <c r="BM299" s="216" t="s">
        <v>664</v>
      </c>
    </row>
    <row r="300" s="2" customFormat="1">
      <c r="A300" s="39"/>
      <c r="B300" s="40"/>
      <c r="C300" s="41"/>
      <c r="D300" s="218" t="s">
        <v>138</v>
      </c>
      <c r="E300" s="41"/>
      <c r="F300" s="219" t="s">
        <v>470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138</v>
      </c>
      <c r="AU300" s="18" t="s">
        <v>77</v>
      </c>
    </row>
    <row r="301" s="2" customFormat="1" ht="16.5" customHeight="1">
      <c r="A301" s="39"/>
      <c r="B301" s="40"/>
      <c r="C301" s="251" t="s">
        <v>665</v>
      </c>
      <c r="D301" s="251" t="s">
        <v>326</v>
      </c>
      <c r="E301" s="252" t="s">
        <v>473</v>
      </c>
      <c r="F301" s="253" t="s">
        <v>474</v>
      </c>
      <c r="G301" s="254" t="s">
        <v>289</v>
      </c>
      <c r="H301" s="255">
        <v>1</v>
      </c>
      <c r="I301" s="256"/>
      <c r="J301" s="257">
        <f>ROUND(I301*H301,2)</f>
        <v>0</v>
      </c>
      <c r="K301" s="253" t="s">
        <v>19</v>
      </c>
      <c r="L301" s="258"/>
      <c r="M301" s="259" t="s">
        <v>19</v>
      </c>
      <c r="N301" s="260" t="s">
        <v>40</v>
      </c>
      <c r="O301" s="85"/>
      <c r="P301" s="214">
        <f>O301*H301</f>
        <v>0</v>
      </c>
      <c r="Q301" s="214">
        <v>0.00010000000000000001</v>
      </c>
      <c r="R301" s="214">
        <f>Q301*H301</f>
        <v>0.00010000000000000001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462</v>
      </c>
      <c r="AT301" s="216" t="s">
        <v>326</v>
      </c>
      <c r="AU301" s="216" t="s">
        <v>77</v>
      </c>
      <c r="AY301" s="18" t="s">
        <v>128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77</v>
      </c>
      <c r="BK301" s="217">
        <f>ROUND(I301*H301,2)</f>
        <v>0</v>
      </c>
      <c r="BL301" s="18" t="s">
        <v>462</v>
      </c>
      <c r="BM301" s="216" t="s">
        <v>666</v>
      </c>
    </row>
    <row r="302" s="2" customFormat="1">
      <c r="A302" s="39"/>
      <c r="B302" s="40"/>
      <c r="C302" s="41"/>
      <c r="D302" s="218" t="s">
        <v>138</v>
      </c>
      <c r="E302" s="41"/>
      <c r="F302" s="219" t="s">
        <v>476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138</v>
      </c>
      <c r="AU302" s="18" t="s">
        <v>77</v>
      </c>
    </row>
    <row r="303" s="2" customFormat="1" ht="24.15" customHeight="1">
      <c r="A303" s="39"/>
      <c r="B303" s="40"/>
      <c r="C303" s="251" t="s">
        <v>667</v>
      </c>
      <c r="D303" s="251" t="s">
        <v>326</v>
      </c>
      <c r="E303" s="252" t="s">
        <v>478</v>
      </c>
      <c r="F303" s="253" t="s">
        <v>479</v>
      </c>
      <c r="G303" s="254" t="s">
        <v>289</v>
      </c>
      <c r="H303" s="255">
        <v>1</v>
      </c>
      <c r="I303" s="256"/>
      <c r="J303" s="257">
        <f>ROUND(I303*H303,2)</f>
        <v>0</v>
      </c>
      <c r="K303" s="253" t="s">
        <v>19</v>
      </c>
      <c r="L303" s="258"/>
      <c r="M303" s="259" t="s">
        <v>19</v>
      </c>
      <c r="N303" s="260" t="s">
        <v>40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462</v>
      </c>
      <c r="AT303" s="216" t="s">
        <v>326</v>
      </c>
      <c r="AU303" s="216" t="s">
        <v>77</v>
      </c>
      <c r="AY303" s="18" t="s">
        <v>128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77</v>
      </c>
      <c r="BK303" s="217">
        <f>ROUND(I303*H303,2)</f>
        <v>0</v>
      </c>
      <c r="BL303" s="18" t="s">
        <v>462</v>
      </c>
      <c r="BM303" s="216" t="s">
        <v>668</v>
      </c>
    </row>
    <row r="304" s="2" customFormat="1">
      <c r="A304" s="39"/>
      <c r="B304" s="40"/>
      <c r="C304" s="41"/>
      <c r="D304" s="218" t="s">
        <v>138</v>
      </c>
      <c r="E304" s="41"/>
      <c r="F304" s="219" t="s">
        <v>479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138</v>
      </c>
      <c r="AU304" s="18" t="s">
        <v>77</v>
      </c>
    </row>
    <row r="305" s="2" customFormat="1" ht="16.5" customHeight="1">
      <c r="A305" s="39"/>
      <c r="B305" s="40"/>
      <c r="C305" s="251" t="s">
        <v>669</v>
      </c>
      <c r="D305" s="251" t="s">
        <v>326</v>
      </c>
      <c r="E305" s="252" t="s">
        <v>482</v>
      </c>
      <c r="F305" s="253" t="s">
        <v>483</v>
      </c>
      <c r="G305" s="254" t="s">
        <v>289</v>
      </c>
      <c r="H305" s="255">
        <v>1</v>
      </c>
      <c r="I305" s="256"/>
      <c r="J305" s="257">
        <f>ROUND(I305*H305,2)</f>
        <v>0</v>
      </c>
      <c r="K305" s="253" t="s">
        <v>19</v>
      </c>
      <c r="L305" s="258"/>
      <c r="M305" s="259" t="s">
        <v>19</v>
      </c>
      <c r="N305" s="260" t="s">
        <v>40</v>
      </c>
      <c r="O305" s="85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462</v>
      </c>
      <c r="AT305" s="216" t="s">
        <v>326</v>
      </c>
      <c r="AU305" s="216" t="s">
        <v>77</v>
      </c>
      <c r="AY305" s="18" t="s">
        <v>128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77</v>
      </c>
      <c r="BK305" s="217">
        <f>ROUND(I305*H305,2)</f>
        <v>0</v>
      </c>
      <c r="BL305" s="18" t="s">
        <v>462</v>
      </c>
      <c r="BM305" s="216" t="s">
        <v>670</v>
      </c>
    </row>
    <row r="306" s="2" customFormat="1">
      <c r="A306" s="39"/>
      <c r="B306" s="40"/>
      <c r="C306" s="41"/>
      <c r="D306" s="218" t="s">
        <v>138</v>
      </c>
      <c r="E306" s="41"/>
      <c r="F306" s="219" t="s">
        <v>485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138</v>
      </c>
      <c r="AU306" s="18" t="s">
        <v>77</v>
      </c>
    </row>
    <row r="307" s="2" customFormat="1" ht="16.5" customHeight="1">
      <c r="A307" s="39"/>
      <c r="B307" s="40"/>
      <c r="C307" s="205" t="s">
        <v>671</v>
      </c>
      <c r="D307" s="205" t="s">
        <v>131</v>
      </c>
      <c r="E307" s="206" t="s">
        <v>487</v>
      </c>
      <c r="F307" s="207" t="s">
        <v>488</v>
      </c>
      <c r="G307" s="208" t="s">
        <v>134</v>
      </c>
      <c r="H307" s="209">
        <v>4</v>
      </c>
      <c r="I307" s="210"/>
      <c r="J307" s="211">
        <f>ROUND(I307*H307,2)</f>
        <v>0</v>
      </c>
      <c r="K307" s="207" t="s">
        <v>135</v>
      </c>
      <c r="L307" s="45"/>
      <c r="M307" s="212" t="s">
        <v>19</v>
      </c>
      <c r="N307" s="213" t="s">
        <v>40</v>
      </c>
      <c r="O307" s="85"/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462</v>
      </c>
      <c r="AT307" s="216" t="s">
        <v>131</v>
      </c>
      <c r="AU307" s="216" t="s">
        <v>77</v>
      </c>
      <c r="AY307" s="18" t="s">
        <v>128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77</v>
      </c>
      <c r="BK307" s="217">
        <f>ROUND(I307*H307,2)</f>
        <v>0</v>
      </c>
      <c r="BL307" s="18" t="s">
        <v>462</v>
      </c>
      <c r="BM307" s="216" t="s">
        <v>672</v>
      </c>
    </row>
    <row r="308" s="2" customFormat="1">
      <c r="A308" s="39"/>
      <c r="B308" s="40"/>
      <c r="C308" s="41"/>
      <c r="D308" s="218" t="s">
        <v>138</v>
      </c>
      <c r="E308" s="41"/>
      <c r="F308" s="219" t="s">
        <v>490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138</v>
      </c>
      <c r="AU308" s="18" t="s">
        <v>77</v>
      </c>
    </row>
    <row r="309" s="2" customFormat="1">
      <c r="A309" s="39"/>
      <c r="B309" s="40"/>
      <c r="C309" s="41"/>
      <c r="D309" s="223" t="s">
        <v>140</v>
      </c>
      <c r="E309" s="41"/>
      <c r="F309" s="224" t="s">
        <v>491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140</v>
      </c>
      <c r="AU309" s="18" t="s">
        <v>77</v>
      </c>
    </row>
    <row r="310" s="13" customFormat="1">
      <c r="A310" s="13"/>
      <c r="B310" s="225"/>
      <c r="C310" s="226"/>
      <c r="D310" s="218" t="s">
        <v>142</v>
      </c>
      <c r="E310" s="227" t="s">
        <v>19</v>
      </c>
      <c r="F310" s="228" t="s">
        <v>492</v>
      </c>
      <c r="G310" s="226"/>
      <c r="H310" s="229">
        <v>4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142</v>
      </c>
      <c r="AU310" s="235" t="s">
        <v>77</v>
      </c>
      <c r="AV310" s="13" t="s">
        <v>79</v>
      </c>
      <c r="AW310" s="13" t="s">
        <v>31</v>
      </c>
      <c r="AX310" s="13" t="s">
        <v>77</v>
      </c>
      <c r="AY310" s="235" t="s">
        <v>128</v>
      </c>
    </row>
    <row r="311" s="2" customFormat="1" ht="16.5" customHeight="1">
      <c r="A311" s="39"/>
      <c r="B311" s="40"/>
      <c r="C311" s="251" t="s">
        <v>673</v>
      </c>
      <c r="D311" s="251" t="s">
        <v>326</v>
      </c>
      <c r="E311" s="252" t="s">
        <v>494</v>
      </c>
      <c r="F311" s="253" t="s">
        <v>495</v>
      </c>
      <c r="G311" s="254" t="s">
        <v>19</v>
      </c>
      <c r="H311" s="255">
        <v>1</v>
      </c>
      <c r="I311" s="256"/>
      <c r="J311" s="257">
        <f>ROUND(I311*H311,2)</f>
        <v>0</v>
      </c>
      <c r="K311" s="253" t="s">
        <v>19</v>
      </c>
      <c r="L311" s="258"/>
      <c r="M311" s="259" t="s">
        <v>19</v>
      </c>
      <c r="N311" s="260" t="s">
        <v>40</v>
      </c>
      <c r="O311" s="85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462</v>
      </c>
      <c r="AT311" s="216" t="s">
        <v>326</v>
      </c>
      <c r="AU311" s="216" t="s">
        <v>77</v>
      </c>
      <c r="AY311" s="18" t="s">
        <v>128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77</v>
      </c>
      <c r="BK311" s="217">
        <f>ROUND(I311*H311,2)</f>
        <v>0</v>
      </c>
      <c r="BL311" s="18" t="s">
        <v>462</v>
      </c>
      <c r="BM311" s="216" t="s">
        <v>674</v>
      </c>
    </row>
    <row r="312" s="2" customFormat="1">
      <c r="A312" s="39"/>
      <c r="B312" s="40"/>
      <c r="C312" s="41"/>
      <c r="D312" s="218" t="s">
        <v>138</v>
      </c>
      <c r="E312" s="41"/>
      <c r="F312" s="219" t="s">
        <v>495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138</v>
      </c>
      <c r="AU312" s="18" t="s">
        <v>77</v>
      </c>
    </row>
    <row r="313" s="15" customFormat="1">
      <c r="A313" s="15"/>
      <c r="B313" s="261"/>
      <c r="C313" s="262"/>
      <c r="D313" s="218" t="s">
        <v>142</v>
      </c>
      <c r="E313" s="263" t="s">
        <v>19</v>
      </c>
      <c r="F313" s="264" t="s">
        <v>497</v>
      </c>
      <c r="G313" s="262"/>
      <c r="H313" s="263" t="s">
        <v>19</v>
      </c>
      <c r="I313" s="265"/>
      <c r="J313" s="262"/>
      <c r="K313" s="262"/>
      <c r="L313" s="266"/>
      <c r="M313" s="267"/>
      <c r="N313" s="268"/>
      <c r="O313" s="268"/>
      <c r="P313" s="268"/>
      <c r="Q313" s="268"/>
      <c r="R313" s="268"/>
      <c r="S313" s="268"/>
      <c r="T313" s="269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0" t="s">
        <v>142</v>
      </c>
      <c r="AU313" s="270" t="s">
        <v>77</v>
      </c>
      <c r="AV313" s="15" t="s">
        <v>77</v>
      </c>
      <c r="AW313" s="15" t="s">
        <v>31</v>
      </c>
      <c r="AX313" s="15" t="s">
        <v>69</v>
      </c>
      <c r="AY313" s="270" t="s">
        <v>128</v>
      </c>
    </row>
    <row r="314" s="15" customFormat="1">
      <c r="A314" s="15"/>
      <c r="B314" s="261"/>
      <c r="C314" s="262"/>
      <c r="D314" s="218" t="s">
        <v>142</v>
      </c>
      <c r="E314" s="263" t="s">
        <v>19</v>
      </c>
      <c r="F314" s="264" t="s">
        <v>498</v>
      </c>
      <c r="G314" s="262"/>
      <c r="H314" s="263" t="s">
        <v>19</v>
      </c>
      <c r="I314" s="265"/>
      <c r="J314" s="262"/>
      <c r="K314" s="262"/>
      <c r="L314" s="266"/>
      <c r="M314" s="267"/>
      <c r="N314" s="268"/>
      <c r="O314" s="268"/>
      <c r="P314" s="268"/>
      <c r="Q314" s="268"/>
      <c r="R314" s="268"/>
      <c r="S314" s="268"/>
      <c r="T314" s="26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0" t="s">
        <v>142</v>
      </c>
      <c r="AU314" s="270" t="s">
        <v>77</v>
      </c>
      <c r="AV314" s="15" t="s">
        <v>77</v>
      </c>
      <c r="AW314" s="15" t="s">
        <v>31</v>
      </c>
      <c r="AX314" s="15" t="s">
        <v>69</v>
      </c>
      <c r="AY314" s="270" t="s">
        <v>128</v>
      </c>
    </row>
    <row r="315" s="13" customFormat="1">
      <c r="A315" s="13"/>
      <c r="B315" s="225"/>
      <c r="C315" s="226"/>
      <c r="D315" s="218" t="s">
        <v>142</v>
      </c>
      <c r="E315" s="227" t="s">
        <v>19</v>
      </c>
      <c r="F315" s="228" t="s">
        <v>77</v>
      </c>
      <c r="G315" s="226"/>
      <c r="H315" s="229">
        <v>1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142</v>
      </c>
      <c r="AU315" s="235" t="s">
        <v>77</v>
      </c>
      <c r="AV315" s="13" t="s">
        <v>79</v>
      </c>
      <c r="AW315" s="13" t="s">
        <v>31</v>
      </c>
      <c r="AX315" s="13" t="s">
        <v>77</v>
      </c>
      <c r="AY315" s="235" t="s">
        <v>128</v>
      </c>
    </row>
    <row r="316" s="2" customFormat="1" ht="16.5" customHeight="1">
      <c r="A316" s="39"/>
      <c r="B316" s="40"/>
      <c r="C316" s="205" t="s">
        <v>675</v>
      </c>
      <c r="D316" s="205" t="s">
        <v>131</v>
      </c>
      <c r="E316" s="206" t="s">
        <v>500</v>
      </c>
      <c r="F316" s="207" t="s">
        <v>501</v>
      </c>
      <c r="G316" s="208" t="s">
        <v>134</v>
      </c>
      <c r="H316" s="209">
        <v>5</v>
      </c>
      <c r="I316" s="210"/>
      <c r="J316" s="211">
        <f>ROUND(I316*H316,2)</f>
        <v>0</v>
      </c>
      <c r="K316" s="207" t="s">
        <v>19</v>
      </c>
      <c r="L316" s="45"/>
      <c r="M316" s="212" t="s">
        <v>19</v>
      </c>
      <c r="N316" s="213" t="s">
        <v>40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462</v>
      </c>
      <c r="AT316" s="216" t="s">
        <v>131</v>
      </c>
      <c r="AU316" s="216" t="s">
        <v>77</v>
      </c>
      <c r="AY316" s="18" t="s">
        <v>128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77</v>
      </c>
      <c r="BK316" s="217">
        <f>ROUND(I316*H316,2)</f>
        <v>0</v>
      </c>
      <c r="BL316" s="18" t="s">
        <v>462</v>
      </c>
      <c r="BM316" s="216" t="s">
        <v>676</v>
      </c>
    </row>
    <row r="317" s="2" customFormat="1">
      <c r="A317" s="39"/>
      <c r="B317" s="40"/>
      <c r="C317" s="41"/>
      <c r="D317" s="218" t="s">
        <v>138</v>
      </c>
      <c r="E317" s="41"/>
      <c r="F317" s="219" t="s">
        <v>503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138</v>
      </c>
      <c r="AU317" s="18" t="s">
        <v>77</v>
      </c>
    </row>
    <row r="318" s="15" customFormat="1">
      <c r="A318" s="15"/>
      <c r="B318" s="261"/>
      <c r="C318" s="262"/>
      <c r="D318" s="218" t="s">
        <v>142</v>
      </c>
      <c r="E318" s="263" t="s">
        <v>19</v>
      </c>
      <c r="F318" s="264" t="s">
        <v>504</v>
      </c>
      <c r="G318" s="262"/>
      <c r="H318" s="263" t="s">
        <v>19</v>
      </c>
      <c r="I318" s="265"/>
      <c r="J318" s="262"/>
      <c r="K318" s="262"/>
      <c r="L318" s="266"/>
      <c r="M318" s="267"/>
      <c r="N318" s="268"/>
      <c r="O318" s="268"/>
      <c r="P318" s="268"/>
      <c r="Q318" s="268"/>
      <c r="R318" s="268"/>
      <c r="S318" s="268"/>
      <c r="T318" s="26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0" t="s">
        <v>142</v>
      </c>
      <c r="AU318" s="270" t="s">
        <v>77</v>
      </c>
      <c r="AV318" s="15" t="s">
        <v>77</v>
      </c>
      <c r="AW318" s="15" t="s">
        <v>31</v>
      </c>
      <c r="AX318" s="15" t="s">
        <v>69</v>
      </c>
      <c r="AY318" s="270" t="s">
        <v>128</v>
      </c>
    </row>
    <row r="319" s="13" customFormat="1">
      <c r="A319" s="13"/>
      <c r="B319" s="225"/>
      <c r="C319" s="226"/>
      <c r="D319" s="218" t="s">
        <v>142</v>
      </c>
      <c r="E319" s="227" t="s">
        <v>19</v>
      </c>
      <c r="F319" s="228" t="s">
        <v>151</v>
      </c>
      <c r="G319" s="226"/>
      <c r="H319" s="229">
        <v>5</v>
      </c>
      <c r="I319" s="230"/>
      <c r="J319" s="226"/>
      <c r="K319" s="226"/>
      <c r="L319" s="231"/>
      <c r="M319" s="247"/>
      <c r="N319" s="248"/>
      <c r="O319" s="248"/>
      <c r="P319" s="248"/>
      <c r="Q319" s="248"/>
      <c r="R319" s="248"/>
      <c r="S319" s="248"/>
      <c r="T319" s="24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142</v>
      </c>
      <c r="AU319" s="235" t="s">
        <v>77</v>
      </c>
      <c r="AV319" s="13" t="s">
        <v>79</v>
      </c>
      <c r="AW319" s="13" t="s">
        <v>31</v>
      </c>
      <c r="AX319" s="13" t="s">
        <v>77</v>
      </c>
      <c r="AY319" s="235" t="s">
        <v>128</v>
      </c>
    </row>
    <row r="320" s="2" customFormat="1" ht="6.96" customHeight="1">
      <c r="A320" s="39"/>
      <c r="B320" s="60"/>
      <c r="C320" s="61"/>
      <c r="D320" s="61"/>
      <c r="E320" s="61"/>
      <c r="F320" s="61"/>
      <c r="G320" s="61"/>
      <c r="H320" s="61"/>
      <c r="I320" s="61"/>
      <c r="J320" s="61"/>
      <c r="K320" s="61"/>
      <c r="L320" s="45"/>
      <c r="M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</row>
  </sheetData>
  <sheetProtection sheet="1" autoFilter="0" formatColumns="0" formatRows="0" objects="1" scenarios="1" spinCount="100000" saltValue="P54dRJvt6M+RrUtLi9GF7ucSUI7cJWCXDpm51Ob8WJ4kfOLaAQWC3YSqZu8P/lANzujBSFJJULpOg0II7YQfcQ==" hashValue="XOfyeQk7l4zVUBuxMscIuU1EepAjRyn5n1lnvNq3gVJQwFs73hQYzBM+7XvUwVERGdzYVT22euf77jNNb3cY9Q==" algorithmName="SHA-512" password="CC35"/>
  <autoFilter ref="C95:K319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2_01/273351121"/>
    <hyperlink ref="F105" r:id="rId2" display="https://podminky.urs.cz/item/CS_URS_2022_01/273351122"/>
    <hyperlink ref="F109" r:id="rId3" display="https://podminky.urs.cz/item/CS_URS_2022_01/631311133"/>
    <hyperlink ref="F113" r:id="rId4" display="https://podminky.urs.cz/item/CS_URS_2022_01/631319013"/>
    <hyperlink ref="F122" r:id="rId5" display="https://podminky.urs.cz/item/CS_URS_2022_01/965043431"/>
    <hyperlink ref="F126" r:id="rId6" display="https://podminky.urs.cz/item/CS_URS_2022_01/977151111"/>
    <hyperlink ref="F134" r:id="rId7" display="https://podminky.urs.cz/item/CS_URS_2022_01/997013212"/>
    <hyperlink ref="F142" r:id="rId8" display="https://podminky.urs.cz/item/CS_URS_2022_01/997013635"/>
    <hyperlink ref="F150" r:id="rId9" display="https://podminky.urs.cz/item/CS_URS_2022_01/722173113"/>
    <hyperlink ref="F154" r:id="rId10" display="https://podminky.urs.cz/item/CS_URS_2022_01/722175002"/>
    <hyperlink ref="F158" r:id="rId11" display="https://podminky.urs.cz/item/CS_URS_2022_01/722182011"/>
    <hyperlink ref="F162" r:id="rId12" display="https://podminky.urs.cz/item/CS_URS_2022_01/722190401"/>
    <hyperlink ref="F166" r:id="rId13" display="https://podminky.urs.cz/item/CS_URS_2022_01/722232122"/>
    <hyperlink ref="F170" r:id="rId14" display="https://podminky.urs.cz/item/CS_URS_2022_01/998722201"/>
    <hyperlink ref="F188" r:id="rId15" display="https://podminky.urs.cz/item/CS_URS_2022_01/998731102"/>
    <hyperlink ref="F194" r:id="rId16" display="https://podminky.urs.cz/item/CS_URS_2022_01/732211112"/>
    <hyperlink ref="F197" r:id="rId17" display="https://podminky.urs.cz/item/CS_URS_2022_01/732212815"/>
    <hyperlink ref="F200" r:id="rId18" display="https://podminky.urs.cz/item/CS_URS_2022_01/732320812"/>
    <hyperlink ref="F203" r:id="rId19" display="https://podminky.urs.cz/item/CS_URS_2022_01/732324812"/>
    <hyperlink ref="F206" r:id="rId20" display="https://podminky.urs.cz/item/CS_URS_2022_01/732331612"/>
    <hyperlink ref="F209" r:id="rId21" display="https://podminky.urs.cz/item/CS_URS_2022_01/732331778"/>
    <hyperlink ref="F216" r:id="rId22" display="https://podminky.urs.cz/item/CS_URS_2022_01/998732101"/>
    <hyperlink ref="F220" r:id="rId23" display="https://podminky.urs.cz/item/CS_URS_2022_01/733190107"/>
    <hyperlink ref="F223" r:id="rId24" display="https://podminky.urs.cz/item/CS_URS_2022_01/733221203"/>
    <hyperlink ref="F227" r:id="rId25" display="https://podminky.urs.cz/item/CS_URS_2022_01/733391101"/>
    <hyperlink ref="F230" r:id="rId26" display="https://podminky.urs.cz/item/CS_URS_2022_01/733811212"/>
    <hyperlink ref="F233" r:id="rId27" display="https://podminky.urs.cz/item/CS_URS_2022_01/998733101"/>
    <hyperlink ref="F247" r:id="rId28" display="https://podminky.urs.cz/item/CS_URS_2022_01/998734102"/>
    <hyperlink ref="F261" r:id="rId29" display="https://podminky.urs.cz/item/CS_URS_2022_01/767610115"/>
    <hyperlink ref="F267" r:id="rId30" display="https://podminky.urs.cz/item/CS_URS_2022_01/998767101"/>
    <hyperlink ref="F271" r:id="rId31" display="https://podminky.urs.cz/item/CS_URS_2022_01/771574902"/>
    <hyperlink ref="F276" r:id="rId32" display="https://podminky.urs.cz/item/CS_URS_2022_01/781151031"/>
    <hyperlink ref="F280" r:id="rId33" display="https://podminky.urs.cz/item/CS_URS_2022_01/781471810"/>
    <hyperlink ref="F284" r:id="rId34" display="https://podminky.urs.cz/item/CS_URS_2022_01/781474111"/>
    <hyperlink ref="F291" r:id="rId35" display="https://podminky.urs.cz/item/CS_URS_2022_01/998781101"/>
    <hyperlink ref="F309" r:id="rId36" display="https://podminky.urs.cz/item/CS_URS_2022_01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výměna kotlu TP emisní třída 4/8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677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ROUND((SUM(BE90:BE222)),  2)</f>
        <v>0</v>
      </c>
      <c r="G33" s="39"/>
      <c r="H33" s="39"/>
      <c r="I33" s="149">
        <v>0.20999999999999999</v>
      </c>
      <c r="J33" s="148">
        <f>ROUND(((SUM(BE90:BE222))*I33),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ROUND((SUM(BF90:BF222)),  2)</f>
        <v>0</v>
      </c>
      <c r="G34" s="39"/>
      <c r="H34" s="39"/>
      <c r="I34" s="149">
        <v>0.14999999999999999</v>
      </c>
      <c r="J34" s="148">
        <f>ROUND(((SUM(BF90:BF222))*I34),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ROUND((SUM(BG90:BG222)),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ROUND((SUM(BH90:BH222)),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ROUND((SUM(BI90:BI222)),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výměna kotlu TP emisní třída 4/8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Humpolec STR Dom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174</v>
      </c>
      <c r="E62" s="175"/>
      <c r="F62" s="175"/>
      <c r="G62" s="175"/>
      <c r="H62" s="175"/>
      <c r="I62" s="175"/>
      <c r="J62" s="176">
        <f>J101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175</v>
      </c>
      <c r="E63" s="175"/>
      <c r="F63" s="175"/>
      <c r="G63" s="175"/>
      <c r="H63" s="175"/>
      <c r="I63" s="175"/>
      <c r="J63" s="176">
        <f>J113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176</v>
      </c>
      <c r="E64" s="169"/>
      <c r="F64" s="169"/>
      <c r="G64" s="169"/>
      <c r="H64" s="169"/>
      <c r="I64" s="169"/>
      <c r="J64" s="170">
        <f>J116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177</v>
      </c>
      <c r="E65" s="175"/>
      <c r="F65" s="175"/>
      <c r="G65" s="175"/>
      <c r="H65" s="175"/>
      <c r="I65" s="175"/>
      <c r="J65" s="176">
        <f>J117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178</v>
      </c>
      <c r="E66" s="175"/>
      <c r="F66" s="175"/>
      <c r="G66" s="175"/>
      <c r="H66" s="175"/>
      <c r="I66" s="175"/>
      <c r="J66" s="176">
        <f>J141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180</v>
      </c>
      <c r="E67" s="175"/>
      <c r="F67" s="175"/>
      <c r="G67" s="175"/>
      <c r="H67" s="175"/>
      <c r="I67" s="175"/>
      <c r="J67" s="176">
        <f>J161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181</v>
      </c>
      <c r="E68" s="175"/>
      <c r="F68" s="175"/>
      <c r="G68" s="175"/>
      <c r="H68" s="175"/>
      <c r="I68" s="175"/>
      <c r="J68" s="176">
        <f>J175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182</v>
      </c>
      <c r="E69" s="175"/>
      <c r="F69" s="175"/>
      <c r="G69" s="175"/>
      <c r="H69" s="175"/>
      <c r="I69" s="175"/>
      <c r="J69" s="176">
        <f>J185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183</v>
      </c>
      <c r="E70" s="169"/>
      <c r="F70" s="169"/>
      <c r="G70" s="169"/>
      <c r="H70" s="169"/>
      <c r="I70" s="169"/>
      <c r="J70" s="170">
        <f>J195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113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výměna kotlu TP emisní třída 4/8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102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03 - Humpolec STR Dom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2. 2. 2022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 xml:space="preserve"> </v>
      </c>
      <c r="G86" s="41"/>
      <c r="H86" s="41"/>
      <c r="I86" s="33" t="s">
        <v>30</v>
      </c>
      <c r="J86" s="37" t="str">
        <f>E21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IF(E18="","",E18)</f>
        <v>Vyplň údaj</v>
      </c>
      <c r="G87" s="41"/>
      <c r="H87" s="41"/>
      <c r="I87" s="33" t="s">
        <v>32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114</v>
      </c>
      <c r="D89" s="181" t="s">
        <v>54</v>
      </c>
      <c r="E89" s="181" t="s">
        <v>50</v>
      </c>
      <c r="F89" s="181" t="s">
        <v>51</v>
      </c>
      <c r="G89" s="181" t="s">
        <v>115</v>
      </c>
      <c r="H89" s="181" t="s">
        <v>116</v>
      </c>
      <c r="I89" s="181" t="s">
        <v>117</v>
      </c>
      <c r="J89" s="181" t="s">
        <v>106</v>
      </c>
      <c r="K89" s="182" t="s">
        <v>118</v>
      </c>
      <c r="L89" s="183"/>
      <c r="M89" s="93" t="s">
        <v>19</v>
      </c>
      <c r="N89" s="94" t="s">
        <v>39</v>
      </c>
      <c r="O89" s="94" t="s">
        <v>119</v>
      </c>
      <c r="P89" s="94" t="s">
        <v>120</v>
      </c>
      <c r="Q89" s="94" t="s">
        <v>121</v>
      </c>
      <c r="R89" s="94" t="s">
        <v>122</v>
      </c>
      <c r="S89" s="94" t="s">
        <v>123</v>
      </c>
      <c r="T89" s="95" t="s">
        <v>124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125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P91+P116+P195</f>
        <v>0</v>
      </c>
      <c r="Q90" s="97"/>
      <c r="R90" s="186">
        <f>R91+R116+R195</f>
        <v>0.48640953990000002</v>
      </c>
      <c r="S90" s="97"/>
      <c r="T90" s="187">
        <f>T91+T116+T195</f>
        <v>0.55274999999999996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68</v>
      </c>
      <c r="AU90" s="18" t="s">
        <v>107</v>
      </c>
      <c r="BK90" s="188">
        <f>BK91+BK116+BK195</f>
        <v>0</v>
      </c>
    </row>
    <row r="91" s="12" customFormat="1" ht="25.92" customHeight="1">
      <c r="A91" s="12"/>
      <c r="B91" s="189"/>
      <c r="C91" s="190"/>
      <c r="D91" s="191" t="s">
        <v>68</v>
      </c>
      <c r="E91" s="192" t="s">
        <v>126</v>
      </c>
      <c r="F91" s="192" t="s">
        <v>127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P92+P101+P113</f>
        <v>0</v>
      </c>
      <c r="Q91" s="197"/>
      <c r="R91" s="198">
        <f>R92+R101+R113</f>
        <v>0.15155399999999999</v>
      </c>
      <c r="S91" s="197"/>
      <c r="T91" s="199">
        <f>T92+T101+T113</f>
        <v>0.32539999999999997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77</v>
      </c>
      <c r="AT91" s="201" t="s">
        <v>68</v>
      </c>
      <c r="AU91" s="201" t="s">
        <v>69</v>
      </c>
      <c r="AY91" s="200" t="s">
        <v>128</v>
      </c>
      <c r="BK91" s="202">
        <f>BK92+BK101+BK113</f>
        <v>0</v>
      </c>
    </row>
    <row r="92" s="12" customFormat="1" ht="22.8" customHeight="1">
      <c r="A92" s="12"/>
      <c r="B92" s="189"/>
      <c r="C92" s="190"/>
      <c r="D92" s="191" t="s">
        <v>68</v>
      </c>
      <c r="E92" s="203" t="s">
        <v>129</v>
      </c>
      <c r="F92" s="203" t="s">
        <v>130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SUM(P93:P100)</f>
        <v>0</v>
      </c>
      <c r="Q92" s="197"/>
      <c r="R92" s="198">
        <f>SUM(R93:R100)</f>
        <v>0.15155399999999999</v>
      </c>
      <c r="S92" s="197"/>
      <c r="T92" s="199">
        <f>SUM(T93:T100)</f>
        <v>0.32539999999999997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77</v>
      </c>
      <c r="AT92" s="201" t="s">
        <v>68</v>
      </c>
      <c r="AU92" s="201" t="s">
        <v>77</v>
      </c>
      <c r="AY92" s="200" t="s">
        <v>128</v>
      </c>
      <c r="BK92" s="202">
        <f>SUM(BK93:BK100)</f>
        <v>0</v>
      </c>
    </row>
    <row r="93" s="2" customFormat="1" ht="21.75" customHeight="1">
      <c r="A93" s="39"/>
      <c r="B93" s="40"/>
      <c r="C93" s="205" t="s">
        <v>77</v>
      </c>
      <c r="D93" s="205" t="s">
        <v>131</v>
      </c>
      <c r="E93" s="206" t="s">
        <v>513</v>
      </c>
      <c r="F93" s="207" t="s">
        <v>514</v>
      </c>
      <c r="G93" s="208" t="s">
        <v>213</v>
      </c>
      <c r="H93" s="209">
        <v>1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40</v>
      </c>
      <c r="O93" s="85"/>
      <c r="P93" s="214">
        <f>O93*H93</f>
        <v>0</v>
      </c>
      <c r="Q93" s="214">
        <v>0.144653</v>
      </c>
      <c r="R93" s="214">
        <f>Q93*H93</f>
        <v>0.144653</v>
      </c>
      <c r="S93" s="214">
        <v>0.112</v>
      </c>
      <c r="T93" s="215">
        <f>S93*H93</f>
        <v>0.112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136</v>
      </c>
      <c r="AT93" s="216" t="s">
        <v>131</v>
      </c>
      <c r="AU93" s="216" t="s">
        <v>79</v>
      </c>
      <c r="AY93" s="18" t="s">
        <v>128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136</v>
      </c>
      <c r="BM93" s="216" t="s">
        <v>678</v>
      </c>
    </row>
    <row r="94" s="2" customFormat="1">
      <c r="A94" s="39"/>
      <c r="B94" s="40"/>
      <c r="C94" s="41"/>
      <c r="D94" s="218" t="s">
        <v>138</v>
      </c>
      <c r="E94" s="41"/>
      <c r="F94" s="219" t="s">
        <v>516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138</v>
      </c>
      <c r="AU94" s="18" t="s">
        <v>79</v>
      </c>
    </row>
    <row r="95" s="2" customFormat="1" ht="24.15" customHeight="1">
      <c r="A95" s="39"/>
      <c r="B95" s="40"/>
      <c r="C95" s="205" t="s">
        <v>79</v>
      </c>
      <c r="D95" s="205" t="s">
        <v>131</v>
      </c>
      <c r="E95" s="206" t="s">
        <v>517</v>
      </c>
      <c r="F95" s="207" t="s">
        <v>518</v>
      </c>
      <c r="G95" s="208" t="s">
        <v>219</v>
      </c>
      <c r="H95" s="209">
        <v>6.7000000000000002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40</v>
      </c>
      <c r="O95" s="85"/>
      <c r="P95" s="214">
        <f>O95*H95</f>
        <v>0</v>
      </c>
      <c r="Q95" s="214">
        <v>0.0010300000000000001</v>
      </c>
      <c r="R95" s="214">
        <f>Q95*H95</f>
        <v>0.0069010000000000009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136</v>
      </c>
      <c r="AT95" s="216" t="s">
        <v>131</v>
      </c>
      <c r="AU95" s="216" t="s">
        <v>79</v>
      </c>
      <c r="AY95" s="18" t="s">
        <v>128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136</v>
      </c>
      <c r="BM95" s="216" t="s">
        <v>679</v>
      </c>
    </row>
    <row r="96" s="2" customFormat="1">
      <c r="A96" s="39"/>
      <c r="B96" s="40"/>
      <c r="C96" s="41"/>
      <c r="D96" s="218" t="s">
        <v>138</v>
      </c>
      <c r="E96" s="41"/>
      <c r="F96" s="219" t="s">
        <v>520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138</v>
      </c>
      <c r="AU96" s="18" t="s">
        <v>79</v>
      </c>
    </row>
    <row r="97" s="13" customFormat="1">
      <c r="A97" s="13"/>
      <c r="B97" s="225"/>
      <c r="C97" s="226"/>
      <c r="D97" s="218" t="s">
        <v>142</v>
      </c>
      <c r="E97" s="227" t="s">
        <v>19</v>
      </c>
      <c r="F97" s="228" t="s">
        <v>680</v>
      </c>
      <c r="G97" s="226"/>
      <c r="H97" s="229">
        <v>6.7000000000000002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142</v>
      </c>
      <c r="AU97" s="235" t="s">
        <v>79</v>
      </c>
      <c r="AV97" s="13" t="s">
        <v>79</v>
      </c>
      <c r="AW97" s="13" t="s">
        <v>31</v>
      </c>
      <c r="AX97" s="13" t="s">
        <v>77</v>
      </c>
      <c r="AY97" s="235" t="s">
        <v>128</v>
      </c>
    </row>
    <row r="98" s="2" customFormat="1" ht="16.5" customHeight="1">
      <c r="A98" s="39"/>
      <c r="B98" s="40"/>
      <c r="C98" s="205" t="s">
        <v>164</v>
      </c>
      <c r="D98" s="205" t="s">
        <v>131</v>
      </c>
      <c r="E98" s="206" t="s">
        <v>530</v>
      </c>
      <c r="F98" s="207" t="s">
        <v>531</v>
      </c>
      <c r="G98" s="208" t="s">
        <v>219</v>
      </c>
      <c r="H98" s="209">
        <v>9.6999999999999993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0.021999999999999999</v>
      </c>
      <c r="T98" s="215">
        <f>S98*H98</f>
        <v>0.21339999999999998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136</v>
      </c>
      <c r="AT98" s="216" t="s">
        <v>131</v>
      </c>
      <c r="AU98" s="216" t="s">
        <v>79</v>
      </c>
      <c r="AY98" s="18" t="s">
        <v>128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136</v>
      </c>
      <c r="BM98" s="216" t="s">
        <v>681</v>
      </c>
    </row>
    <row r="99" s="2" customFormat="1">
      <c r="A99" s="39"/>
      <c r="B99" s="40"/>
      <c r="C99" s="41"/>
      <c r="D99" s="218" t="s">
        <v>138</v>
      </c>
      <c r="E99" s="41"/>
      <c r="F99" s="219" t="s">
        <v>533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138</v>
      </c>
      <c r="AU99" s="18" t="s">
        <v>79</v>
      </c>
    </row>
    <row r="100" s="13" customFormat="1">
      <c r="A100" s="13"/>
      <c r="B100" s="225"/>
      <c r="C100" s="226"/>
      <c r="D100" s="218" t="s">
        <v>142</v>
      </c>
      <c r="E100" s="227" t="s">
        <v>19</v>
      </c>
      <c r="F100" s="228" t="s">
        <v>682</v>
      </c>
      <c r="G100" s="226"/>
      <c r="H100" s="229">
        <v>9.6999999999999993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142</v>
      </c>
      <c r="AU100" s="235" t="s">
        <v>79</v>
      </c>
      <c r="AV100" s="13" t="s">
        <v>79</v>
      </c>
      <c r="AW100" s="13" t="s">
        <v>31</v>
      </c>
      <c r="AX100" s="13" t="s">
        <v>77</v>
      </c>
      <c r="AY100" s="235" t="s">
        <v>128</v>
      </c>
    </row>
    <row r="101" s="12" customFormat="1" ht="22.8" customHeight="1">
      <c r="A101" s="12"/>
      <c r="B101" s="189"/>
      <c r="C101" s="190"/>
      <c r="D101" s="191" t="s">
        <v>68</v>
      </c>
      <c r="E101" s="203" t="s">
        <v>231</v>
      </c>
      <c r="F101" s="203" t="s">
        <v>232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SUM(P102:P112)</f>
        <v>0</v>
      </c>
      <c r="Q101" s="197"/>
      <c r="R101" s="198">
        <f>SUM(R102:R112)</f>
        <v>0</v>
      </c>
      <c r="S101" s="197"/>
      <c r="T101" s="199">
        <f>SUM(T102:T112)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77</v>
      </c>
      <c r="AT101" s="201" t="s">
        <v>68</v>
      </c>
      <c r="AU101" s="201" t="s">
        <v>77</v>
      </c>
      <c r="AY101" s="200" t="s">
        <v>128</v>
      </c>
      <c r="BK101" s="202">
        <f>SUM(BK102:BK112)</f>
        <v>0</v>
      </c>
    </row>
    <row r="102" s="2" customFormat="1" ht="16.5" customHeight="1">
      <c r="A102" s="39"/>
      <c r="B102" s="40"/>
      <c r="C102" s="205" t="s">
        <v>136</v>
      </c>
      <c r="D102" s="205" t="s">
        <v>131</v>
      </c>
      <c r="E102" s="206" t="s">
        <v>234</v>
      </c>
      <c r="F102" s="207" t="s">
        <v>235</v>
      </c>
      <c r="G102" s="208" t="s">
        <v>236</v>
      </c>
      <c r="H102" s="209">
        <v>0.55300000000000005</v>
      </c>
      <c r="I102" s="210"/>
      <c r="J102" s="211">
        <f>ROUND(I102*H102,2)</f>
        <v>0</v>
      </c>
      <c r="K102" s="207" t="s">
        <v>135</v>
      </c>
      <c r="L102" s="45"/>
      <c r="M102" s="212" t="s">
        <v>19</v>
      </c>
      <c r="N102" s="213" t="s">
        <v>40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136</v>
      </c>
      <c r="AT102" s="216" t="s">
        <v>131</v>
      </c>
      <c r="AU102" s="216" t="s">
        <v>79</v>
      </c>
      <c r="AY102" s="18" t="s">
        <v>128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136</v>
      </c>
      <c r="BM102" s="216" t="s">
        <v>683</v>
      </c>
    </row>
    <row r="103" s="2" customFormat="1">
      <c r="A103" s="39"/>
      <c r="B103" s="40"/>
      <c r="C103" s="41"/>
      <c r="D103" s="218" t="s">
        <v>138</v>
      </c>
      <c r="E103" s="41"/>
      <c r="F103" s="219" t="s">
        <v>238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138</v>
      </c>
      <c r="AU103" s="18" t="s">
        <v>79</v>
      </c>
    </row>
    <row r="104" s="2" customFormat="1">
      <c r="A104" s="39"/>
      <c r="B104" s="40"/>
      <c r="C104" s="41"/>
      <c r="D104" s="223" t="s">
        <v>140</v>
      </c>
      <c r="E104" s="41"/>
      <c r="F104" s="224" t="s">
        <v>239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79</v>
      </c>
    </row>
    <row r="105" s="2" customFormat="1" ht="16.5" customHeight="1">
      <c r="A105" s="39"/>
      <c r="B105" s="40"/>
      <c r="C105" s="205" t="s">
        <v>151</v>
      </c>
      <c r="D105" s="205" t="s">
        <v>131</v>
      </c>
      <c r="E105" s="206" t="s">
        <v>240</v>
      </c>
      <c r="F105" s="207" t="s">
        <v>241</v>
      </c>
      <c r="G105" s="208" t="s">
        <v>236</v>
      </c>
      <c r="H105" s="209">
        <v>0.55300000000000005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40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136</v>
      </c>
      <c r="AT105" s="216" t="s">
        <v>131</v>
      </c>
      <c r="AU105" s="216" t="s">
        <v>79</v>
      </c>
      <c r="AY105" s="18" t="s">
        <v>128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136</v>
      </c>
      <c r="BM105" s="216" t="s">
        <v>684</v>
      </c>
    </row>
    <row r="106" s="2" customFormat="1">
      <c r="A106" s="39"/>
      <c r="B106" s="40"/>
      <c r="C106" s="41"/>
      <c r="D106" s="218" t="s">
        <v>138</v>
      </c>
      <c r="E106" s="41"/>
      <c r="F106" s="219" t="s">
        <v>243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138</v>
      </c>
      <c r="AU106" s="18" t="s">
        <v>79</v>
      </c>
    </row>
    <row r="107" s="2" customFormat="1" ht="16.5" customHeight="1">
      <c r="A107" s="39"/>
      <c r="B107" s="40"/>
      <c r="C107" s="205" t="s">
        <v>197</v>
      </c>
      <c r="D107" s="205" t="s">
        <v>131</v>
      </c>
      <c r="E107" s="206" t="s">
        <v>245</v>
      </c>
      <c r="F107" s="207" t="s">
        <v>246</v>
      </c>
      <c r="G107" s="208" t="s">
        <v>236</v>
      </c>
      <c r="H107" s="209">
        <v>8.2949999999999999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40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136</v>
      </c>
      <c r="AT107" s="216" t="s">
        <v>131</v>
      </c>
      <c r="AU107" s="216" t="s">
        <v>79</v>
      </c>
      <c r="AY107" s="18" t="s">
        <v>128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136</v>
      </c>
      <c r="BM107" s="216" t="s">
        <v>685</v>
      </c>
    </row>
    <row r="108" s="2" customFormat="1">
      <c r="A108" s="39"/>
      <c r="B108" s="40"/>
      <c r="C108" s="41"/>
      <c r="D108" s="218" t="s">
        <v>138</v>
      </c>
      <c r="E108" s="41"/>
      <c r="F108" s="219" t="s">
        <v>248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138</v>
      </c>
      <c r="AU108" s="18" t="s">
        <v>79</v>
      </c>
    </row>
    <row r="109" s="13" customFormat="1">
      <c r="A109" s="13"/>
      <c r="B109" s="225"/>
      <c r="C109" s="226"/>
      <c r="D109" s="218" t="s">
        <v>142</v>
      </c>
      <c r="E109" s="226"/>
      <c r="F109" s="228" t="s">
        <v>686</v>
      </c>
      <c r="G109" s="226"/>
      <c r="H109" s="229">
        <v>8.2949999999999999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142</v>
      </c>
      <c r="AU109" s="235" t="s">
        <v>79</v>
      </c>
      <c r="AV109" s="13" t="s">
        <v>79</v>
      </c>
      <c r="AW109" s="13" t="s">
        <v>4</v>
      </c>
      <c r="AX109" s="13" t="s">
        <v>77</v>
      </c>
      <c r="AY109" s="235" t="s">
        <v>128</v>
      </c>
    </row>
    <row r="110" s="2" customFormat="1" ht="16.5" customHeight="1">
      <c r="A110" s="39"/>
      <c r="B110" s="40"/>
      <c r="C110" s="205" t="s">
        <v>224</v>
      </c>
      <c r="D110" s="205" t="s">
        <v>131</v>
      </c>
      <c r="E110" s="206" t="s">
        <v>251</v>
      </c>
      <c r="F110" s="207" t="s">
        <v>252</v>
      </c>
      <c r="G110" s="208" t="s">
        <v>236</v>
      </c>
      <c r="H110" s="209">
        <v>0.36099999999999999</v>
      </c>
      <c r="I110" s="210"/>
      <c r="J110" s="211">
        <f>ROUND(I110*H110,2)</f>
        <v>0</v>
      </c>
      <c r="K110" s="207" t="s">
        <v>135</v>
      </c>
      <c r="L110" s="45"/>
      <c r="M110" s="212" t="s">
        <v>19</v>
      </c>
      <c r="N110" s="213" t="s">
        <v>40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136</v>
      </c>
      <c r="AT110" s="216" t="s">
        <v>131</v>
      </c>
      <c r="AU110" s="216" t="s">
        <v>79</v>
      </c>
      <c r="AY110" s="18" t="s">
        <v>128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77</v>
      </c>
      <c r="BK110" s="217">
        <f>ROUND(I110*H110,2)</f>
        <v>0</v>
      </c>
      <c r="BL110" s="18" t="s">
        <v>136</v>
      </c>
      <c r="BM110" s="216" t="s">
        <v>687</v>
      </c>
    </row>
    <row r="111" s="2" customFormat="1">
      <c r="A111" s="39"/>
      <c r="B111" s="40"/>
      <c r="C111" s="41"/>
      <c r="D111" s="218" t="s">
        <v>138</v>
      </c>
      <c r="E111" s="41"/>
      <c r="F111" s="219" t="s">
        <v>254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138</v>
      </c>
      <c r="AU111" s="18" t="s">
        <v>79</v>
      </c>
    </row>
    <row r="112" s="2" customFormat="1">
      <c r="A112" s="39"/>
      <c r="B112" s="40"/>
      <c r="C112" s="41"/>
      <c r="D112" s="223" t="s">
        <v>140</v>
      </c>
      <c r="E112" s="41"/>
      <c r="F112" s="224" t="s">
        <v>255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79</v>
      </c>
    </row>
    <row r="113" s="12" customFormat="1" ht="22.8" customHeight="1">
      <c r="A113" s="12"/>
      <c r="B113" s="189"/>
      <c r="C113" s="190"/>
      <c r="D113" s="191" t="s">
        <v>68</v>
      </c>
      <c r="E113" s="203" t="s">
        <v>256</v>
      </c>
      <c r="F113" s="203" t="s">
        <v>257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SUM(P114:P115)</f>
        <v>0</v>
      </c>
      <c r="Q113" s="197"/>
      <c r="R113" s="198">
        <f>SUM(R114:R115)</f>
        <v>0</v>
      </c>
      <c r="S113" s="197"/>
      <c r="T113" s="199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77</v>
      </c>
      <c r="AT113" s="201" t="s">
        <v>68</v>
      </c>
      <c r="AU113" s="201" t="s">
        <v>77</v>
      </c>
      <c r="AY113" s="200" t="s">
        <v>128</v>
      </c>
      <c r="BK113" s="202">
        <f>SUM(BK114:BK115)</f>
        <v>0</v>
      </c>
    </row>
    <row r="114" s="2" customFormat="1" ht="16.5" customHeight="1">
      <c r="A114" s="39"/>
      <c r="B114" s="40"/>
      <c r="C114" s="205" t="s">
        <v>233</v>
      </c>
      <c r="D114" s="205" t="s">
        <v>131</v>
      </c>
      <c r="E114" s="206" t="s">
        <v>259</v>
      </c>
      <c r="F114" s="207" t="s">
        <v>260</v>
      </c>
      <c r="G114" s="208" t="s">
        <v>236</v>
      </c>
      <c r="H114" s="209">
        <v>0.48599999999999999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40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136</v>
      </c>
      <c r="AT114" s="216" t="s">
        <v>131</v>
      </c>
      <c r="AU114" s="216" t="s">
        <v>79</v>
      </c>
      <c r="AY114" s="18" t="s">
        <v>128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77</v>
      </c>
      <c r="BK114" s="217">
        <f>ROUND(I114*H114,2)</f>
        <v>0</v>
      </c>
      <c r="BL114" s="18" t="s">
        <v>136</v>
      </c>
      <c r="BM114" s="216" t="s">
        <v>688</v>
      </c>
    </row>
    <row r="115" s="2" customFormat="1">
      <c r="A115" s="39"/>
      <c r="B115" s="40"/>
      <c r="C115" s="41"/>
      <c r="D115" s="218" t="s">
        <v>138</v>
      </c>
      <c r="E115" s="41"/>
      <c r="F115" s="219" t="s">
        <v>262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138</v>
      </c>
      <c r="AU115" s="18" t="s">
        <v>79</v>
      </c>
    </row>
    <row r="116" s="12" customFormat="1" ht="25.92" customHeight="1">
      <c r="A116" s="12"/>
      <c r="B116" s="189"/>
      <c r="C116" s="190"/>
      <c r="D116" s="191" t="s">
        <v>68</v>
      </c>
      <c r="E116" s="192" t="s">
        <v>263</v>
      </c>
      <c r="F116" s="192" t="s">
        <v>264</v>
      </c>
      <c r="G116" s="190"/>
      <c r="H116" s="190"/>
      <c r="I116" s="193"/>
      <c r="J116" s="194">
        <f>BK116</f>
        <v>0</v>
      </c>
      <c r="K116" s="190"/>
      <c r="L116" s="195"/>
      <c r="M116" s="196"/>
      <c r="N116" s="197"/>
      <c r="O116" s="197"/>
      <c r="P116" s="198">
        <f>P117+P141+P161+P175+P185</f>
        <v>0</v>
      </c>
      <c r="Q116" s="197"/>
      <c r="R116" s="198">
        <f>R117+R141+R161+R175+R185</f>
        <v>0.33466553989999998</v>
      </c>
      <c r="S116" s="197"/>
      <c r="T116" s="199">
        <f>T117+T141+T161+T175+T185</f>
        <v>0.22735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79</v>
      </c>
      <c r="AT116" s="201" t="s">
        <v>68</v>
      </c>
      <c r="AU116" s="201" t="s">
        <v>69</v>
      </c>
      <c r="AY116" s="200" t="s">
        <v>128</v>
      </c>
      <c r="BK116" s="202">
        <f>BK117+BK141+BK161+BK175+BK185</f>
        <v>0</v>
      </c>
    </row>
    <row r="117" s="12" customFormat="1" ht="22.8" customHeight="1">
      <c r="A117" s="12"/>
      <c r="B117" s="189"/>
      <c r="C117" s="190"/>
      <c r="D117" s="191" t="s">
        <v>68</v>
      </c>
      <c r="E117" s="203" t="s">
        <v>265</v>
      </c>
      <c r="F117" s="203" t="s">
        <v>266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SUM(P118:P140)</f>
        <v>0</v>
      </c>
      <c r="Q117" s="197"/>
      <c r="R117" s="198">
        <f>SUM(R118:R140)</f>
        <v>0.024964999999999998</v>
      </c>
      <c r="S117" s="197"/>
      <c r="T117" s="199">
        <f>SUM(T118:T140)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79</v>
      </c>
      <c r="AT117" s="201" t="s">
        <v>68</v>
      </c>
      <c r="AU117" s="201" t="s">
        <v>77</v>
      </c>
      <c r="AY117" s="200" t="s">
        <v>128</v>
      </c>
      <c r="BK117" s="202">
        <f>SUM(BK118:BK140)</f>
        <v>0</v>
      </c>
    </row>
    <row r="118" s="2" customFormat="1" ht="16.5" customHeight="1">
      <c r="A118" s="39"/>
      <c r="B118" s="40"/>
      <c r="C118" s="205" t="s">
        <v>129</v>
      </c>
      <c r="D118" s="205" t="s">
        <v>131</v>
      </c>
      <c r="E118" s="206" t="s">
        <v>268</v>
      </c>
      <c r="F118" s="207" t="s">
        <v>269</v>
      </c>
      <c r="G118" s="208" t="s">
        <v>219</v>
      </c>
      <c r="H118" s="209">
        <v>9.6999999999999993</v>
      </c>
      <c r="I118" s="210"/>
      <c r="J118" s="211">
        <f>ROUND(I118*H118,2)</f>
        <v>0</v>
      </c>
      <c r="K118" s="207" t="s">
        <v>135</v>
      </c>
      <c r="L118" s="45"/>
      <c r="M118" s="212" t="s">
        <v>19</v>
      </c>
      <c r="N118" s="213" t="s">
        <v>40</v>
      </c>
      <c r="O118" s="85"/>
      <c r="P118" s="214">
        <f>O118*H118</f>
        <v>0</v>
      </c>
      <c r="Q118" s="214">
        <v>0.00020000000000000001</v>
      </c>
      <c r="R118" s="214">
        <f>Q118*H118</f>
        <v>0.0019399999999999999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270</v>
      </c>
      <c r="AT118" s="216" t="s">
        <v>131</v>
      </c>
      <c r="AU118" s="216" t="s">
        <v>79</v>
      </c>
      <c r="AY118" s="18" t="s">
        <v>128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77</v>
      </c>
      <c r="BK118" s="217">
        <f>ROUND(I118*H118,2)</f>
        <v>0</v>
      </c>
      <c r="BL118" s="18" t="s">
        <v>270</v>
      </c>
      <c r="BM118" s="216" t="s">
        <v>689</v>
      </c>
    </row>
    <row r="119" s="2" customFormat="1">
      <c r="A119" s="39"/>
      <c r="B119" s="40"/>
      <c r="C119" s="41"/>
      <c r="D119" s="218" t="s">
        <v>138</v>
      </c>
      <c r="E119" s="41"/>
      <c r="F119" s="219" t="s">
        <v>272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138</v>
      </c>
      <c r="AU119" s="18" t="s">
        <v>79</v>
      </c>
    </row>
    <row r="120" s="2" customFormat="1">
      <c r="A120" s="39"/>
      <c r="B120" s="40"/>
      <c r="C120" s="41"/>
      <c r="D120" s="223" t="s">
        <v>140</v>
      </c>
      <c r="E120" s="41"/>
      <c r="F120" s="224" t="s">
        <v>273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79</v>
      </c>
    </row>
    <row r="121" s="13" customFormat="1">
      <c r="A121" s="13"/>
      <c r="B121" s="225"/>
      <c r="C121" s="226"/>
      <c r="D121" s="218" t="s">
        <v>142</v>
      </c>
      <c r="E121" s="227" t="s">
        <v>19</v>
      </c>
      <c r="F121" s="228" t="s">
        <v>690</v>
      </c>
      <c r="G121" s="226"/>
      <c r="H121" s="229">
        <v>9.6999999999999993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79</v>
      </c>
      <c r="AV121" s="13" t="s">
        <v>79</v>
      </c>
      <c r="AW121" s="13" t="s">
        <v>31</v>
      </c>
      <c r="AX121" s="13" t="s">
        <v>77</v>
      </c>
      <c r="AY121" s="235" t="s">
        <v>128</v>
      </c>
    </row>
    <row r="122" s="2" customFormat="1" ht="16.5" customHeight="1">
      <c r="A122" s="39"/>
      <c r="B122" s="40"/>
      <c r="C122" s="205" t="s">
        <v>244</v>
      </c>
      <c r="D122" s="205" t="s">
        <v>131</v>
      </c>
      <c r="E122" s="206" t="s">
        <v>276</v>
      </c>
      <c r="F122" s="207" t="s">
        <v>277</v>
      </c>
      <c r="G122" s="208" t="s">
        <v>219</v>
      </c>
      <c r="H122" s="209">
        <v>9.6999999999999993</v>
      </c>
      <c r="I122" s="210"/>
      <c r="J122" s="211">
        <f>ROUND(I122*H122,2)</f>
        <v>0</v>
      </c>
      <c r="K122" s="207" t="s">
        <v>135</v>
      </c>
      <c r="L122" s="45"/>
      <c r="M122" s="212" t="s">
        <v>19</v>
      </c>
      <c r="N122" s="213" t="s">
        <v>40</v>
      </c>
      <c r="O122" s="85"/>
      <c r="P122" s="214">
        <f>O122*H122</f>
        <v>0</v>
      </c>
      <c r="Q122" s="214">
        <v>0.00072999999999999996</v>
      </c>
      <c r="R122" s="214">
        <f>Q122*H122</f>
        <v>0.0070809999999999988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270</v>
      </c>
      <c r="AT122" s="216" t="s">
        <v>131</v>
      </c>
      <c r="AU122" s="216" t="s">
        <v>79</v>
      </c>
      <c r="AY122" s="18" t="s">
        <v>128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270</v>
      </c>
      <c r="BM122" s="216" t="s">
        <v>691</v>
      </c>
    </row>
    <row r="123" s="2" customFormat="1">
      <c r="A123" s="39"/>
      <c r="B123" s="40"/>
      <c r="C123" s="41"/>
      <c r="D123" s="218" t="s">
        <v>138</v>
      </c>
      <c r="E123" s="41"/>
      <c r="F123" s="219" t="s">
        <v>279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138</v>
      </c>
      <c r="AU123" s="18" t="s">
        <v>79</v>
      </c>
    </row>
    <row r="124" s="2" customFormat="1">
      <c r="A124" s="39"/>
      <c r="B124" s="40"/>
      <c r="C124" s="41"/>
      <c r="D124" s="223" t="s">
        <v>140</v>
      </c>
      <c r="E124" s="41"/>
      <c r="F124" s="224" t="s">
        <v>280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140</v>
      </c>
      <c r="AU124" s="18" t="s">
        <v>79</v>
      </c>
    </row>
    <row r="125" s="13" customFormat="1">
      <c r="A125" s="13"/>
      <c r="B125" s="225"/>
      <c r="C125" s="226"/>
      <c r="D125" s="218" t="s">
        <v>142</v>
      </c>
      <c r="E125" s="227" t="s">
        <v>19</v>
      </c>
      <c r="F125" s="228" t="s">
        <v>690</v>
      </c>
      <c r="G125" s="226"/>
      <c r="H125" s="229">
        <v>9.6999999999999993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142</v>
      </c>
      <c r="AU125" s="235" t="s">
        <v>79</v>
      </c>
      <c r="AV125" s="13" t="s">
        <v>79</v>
      </c>
      <c r="AW125" s="13" t="s">
        <v>31</v>
      </c>
      <c r="AX125" s="13" t="s">
        <v>77</v>
      </c>
      <c r="AY125" s="235" t="s">
        <v>128</v>
      </c>
    </row>
    <row r="126" s="2" customFormat="1" ht="16.5" customHeight="1">
      <c r="A126" s="39"/>
      <c r="B126" s="40"/>
      <c r="C126" s="205" t="s">
        <v>250</v>
      </c>
      <c r="D126" s="205" t="s">
        <v>131</v>
      </c>
      <c r="E126" s="206" t="s">
        <v>281</v>
      </c>
      <c r="F126" s="207" t="s">
        <v>282</v>
      </c>
      <c r="G126" s="208" t="s">
        <v>219</v>
      </c>
      <c r="H126" s="209">
        <v>9.6999999999999993</v>
      </c>
      <c r="I126" s="210"/>
      <c r="J126" s="211">
        <f>ROUND(I126*H126,2)</f>
        <v>0</v>
      </c>
      <c r="K126" s="207" t="s">
        <v>135</v>
      </c>
      <c r="L126" s="45"/>
      <c r="M126" s="212" t="s">
        <v>19</v>
      </c>
      <c r="N126" s="213" t="s">
        <v>40</v>
      </c>
      <c r="O126" s="85"/>
      <c r="P126" s="214">
        <f>O126*H126</f>
        <v>0</v>
      </c>
      <c r="Q126" s="214">
        <v>0.0016199999999999999</v>
      </c>
      <c r="R126" s="214">
        <f>Q126*H126</f>
        <v>0.015713999999999999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270</v>
      </c>
      <c r="AT126" s="216" t="s">
        <v>131</v>
      </c>
      <c r="AU126" s="216" t="s">
        <v>79</v>
      </c>
      <c r="AY126" s="18" t="s">
        <v>128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270</v>
      </c>
      <c r="BM126" s="216" t="s">
        <v>692</v>
      </c>
    </row>
    <row r="127" s="2" customFormat="1">
      <c r="A127" s="39"/>
      <c r="B127" s="40"/>
      <c r="C127" s="41"/>
      <c r="D127" s="218" t="s">
        <v>138</v>
      </c>
      <c r="E127" s="41"/>
      <c r="F127" s="219" t="s">
        <v>284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138</v>
      </c>
      <c r="AU127" s="18" t="s">
        <v>79</v>
      </c>
    </row>
    <row r="128" s="2" customFormat="1">
      <c r="A128" s="39"/>
      <c r="B128" s="40"/>
      <c r="C128" s="41"/>
      <c r="D128" s="223" t="s">
        <v>140</v>
      </c>
      <c r="E128" s="41"/>
      <c r="F128" s="224" t="s">
        <v>285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140</v>
      </c>
      <c r="AU128" s="18" t="s">
        <v>79</v>
      </c>
    </row>
    <row r="129" s="13" customFormat="1">
      <c r="A129" s="13"/>
      <c r="B129" s="225"/>
      <c r="C129" s="226"/>
      <c r="D129" s="218" t="s">
        <v>142</v>
      </c>
      <c r="E129" s="227" t="s">
        <v>19</v>
      </c>
      <c r="F129" s="228" t="s">
        <v>690</v>
      </c>
      <c r="G129" s="226"/>
      <c r="H129" s="229">
        <v>9.6999999999999993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142</v>
      </c>
      <c r="AU129" s="235" t="s">
        <v>79</v>
      </c>
      <c r="AV129" s="13" t="s">
        <v>79</v>
      </c>
      <c r="AW129" s="13" t="s">
        <v>31</v>
      </c>
      <c r="AX129" s="13" t="s">
        <v>77</v>
      </c>
      <c r="AY129" s="235" t="s">
        <v>128</v>
      </c>
    </row>
    <row r="130" s="2" customFormat="1" ht="16.5" customHeight="1">
      <c r="A130" s="39"/>
      <c r="B130" s="40"/>
      <c r="C130" s="205" t="s">
        <v>258</v>
      </c>
      <c r="D130" s="205" t="s">
        <v>131</v>
      </c>
      <c r="E130" s="206" t="s">
        <v>287</v>
      </c>
      <c r="F130" s="207" t="s">
        <v>288</v>
      </c>
      <c r="G130" s="208" t="s">
        <v>289</v>
      </c>
      <c r="H130" s="209">
        <v>1</v>
      </c>
      <c r="I130" s="210"/>
      <c r="J130" s="211">
        <f>ROUND(I130*H130,2)</f>
        <v>0</v>
      </c>
      <c r="K130" s="207" t="s">
        <v>135</v>
      </c>
      <c r="L130" s="45"/>
      <c r="M130" s="212" t="s">
        <v>19</v>
      </c>
      <c r="N130" s="213" t="s">
        <v>40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270</v>
      </c>
      <c r="AT130" s="216" t="s">
        <v>131</v>
      </c>
      <c r="AU130" s="216" t="s">
        <v>79</v>
      </c>
      <c r="AY130" s="18" t="s">
        <v>128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270</v>
      </c>
      <c r="BM130" s="216" t="s">
        <v>693</v>
      </c>
    </row>
    <row r="131" s="2" customFormat="1">
      <c r="A131" s="39"/>
      <c r="B131" s="40"/>
      <c r="C131" s="41"/>
      <c r="D131" s="218" t="s">
        <v>138</v>
      </c>
      <c r="E131" s="41"/>
      <c r="F131" s="219" t="s">
        <v>291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138</v>
      </c>
      <c r="AU131" s="18" t="s">
        <v>79</v>
      </c>
    </row>
    <row r="132" s="2" customFormat="1">
      <c r="A132" s="39"/>
      <c r="B132" s="40"/>
      <c r="C132" s="41"/>
      <c r="D132" s="223" t="s">
        <v>140</v>
      </c>
      <c r="E132" s="41"/>
      <c r="F132" s="224" t="s">
        <v>292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140</v>
      </c>
      <c r="AU132" s="18" t="s">
        <v>79</v>
      </c>
    </row>
    <row r="133" s="13" customFormat="1">
      <c r="A133" s="13"/>
      <c r="B133" s="225"/>
      <c r="C133" s="226"/>
      <c r="D133" s="218" t="s">
        <v>142</v>
      </c>
      <c r="E133" s="227" t="s">
        <v>19</v>
      </c>
      <c r="F133" s="228" t="s">
        <v>293</v>
      </c>
      <c r="G133" s="226"/>
      <c r="H133" s="229">
        <v>1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79</v>
      </c>
      <c r="AV133" s="13" t="s">
        <v>79</v>
      </c>
      <c r="AW133" s="13" t="s">
        <v>31</v>
      </c>
      <c r="AX133" s="13" t="s">
        <v>77</v>
      </c>
      <c r="AY133" s="235" t="s">
        <v>128</v>
      </c>
    </row>
    <row r="134" s="2" customFormat="1" ht="16.5" customHeight="1">
      <c r="A134" s="39"/>
      <c r="B134" s="40"/>
      <c r="C134" s="205" t="s">
        <v>267</v>
      </c>
      <c r="D134" s="205" t="s">
        <v>131</v>
      </c>
      <c r="E134" s="206" t="s">
        <v>295</v>
      </c>
      <c r="F134" s="207" t="s">
        <v>296</v>
      </c>
      <c r="G134" s="208" t="s">
        <v>289</v>
      </c>
      <c r="H134" s="209">
        <v>1</v>
      </c>
      <c r="I134" s="210"/>
      <c r="J134" s="211">
        <f>ROUND(I134*H134,2)</f>
        <v>0</v>
      </c>
      <c r="K134" s="207" t="s">
        <v>135</v>
      </c>
      <c r="L134" s="45"/>
      <c r="M134" s="212" t="s">
        <v>19</v>
      </c>
      <c r="N134" s="213" t="s">
        <v>40</v>
      </c>
      <c r="O134" s="85"/>
      <c r="P134" s="214">
        <f>O134*H134</f>
        <v>0</v>
      </c>
      <c r="Q134" s="214">
        <v>0.00023000000000000001</v>
      </c>
      <c r="R134" s="214">
        <f>Q134*H134</f>
        <v>0.00023000000000000001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270</v>
      </c>
      <c r="AT134" s="216" t="s">
        <v>131</v>
      </c>
      <c r="AU134" s="216" t="s">
        <v>79</v>
      </c>
      <c r="AY134" s="18" t="s">
        <v>128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77</v>
      </c>
      <c r="BK134" s="217">
        <f>ROUND(I134*H134,2)</f>
        <v>0</v>
      </c>
      <c r="BL134" s="18" t="s">
        <v>270</v>
      </c>
      <c r="BM134" s="216" t="s">
        <v>694</v>
      </c>
    </row>
    <row r="135" s="2" customFormat="1">
      <c r="A135" s="39"/>
      <c r="B135" s="40"/>
      <c r="C135" s="41"/>
      <c r="D135" s="218" t="s">
        <v>138</v>
      </c>
      <c r="E135" s="41"/>
      <c r="F135" s="219" t="s">
        <v>298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138</v>
      </c>
      <c r="AU135" s="18" t="s">
        <v>79</v>
      </c>
    </row>
    <row r="136" s="2" customFormat="1">
      <c r="A136" s="39"/>
      <c r="B136" s="40"/>
      <c r="C136" s="41"/>
      <c r="D136" s="223" t="s">
        <v>140</v>
      </c>
      <c r="E136" s="41"/>
      <c r="F136" s="224" t="s">
        <v>299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140</v>
      </c>
      <c r="AU136" s="18" t="s">
        <v>79</v>
      </c>
    </row>
    <row r="137" s="13" customFormat="1">
      <c r="A137" s="13"/>
      <c r="B137" s="225"/>
      <c r="C137" s="226"/>
      <c r="D137" s="218" t="s">
        <v>142</v>
      </c>
      <c r="E137" s="227" t="s">
        <v>19</v>
      </c>
      <c r="F137" s="228" t="s">
        <v>300</v>
      </c>
      <c r="G137" s="226"/>
      <c r="H137" s="229">
        <v>1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142</v>
      </c>
      <c r="AU137" s="235" t="s">
        <v>79</v>
      </c>
      <c r="AV137" s="13" t="s">
        <v>79</v>
      </c>
      <c r="AW137" s="13" t="s">
        <v>31</v>
      </c>
      <c r="AX137" s="13" t="s">
        <v>77</v>
      </c>
      <c r="AY137" s="235" t="s">
        <v>128</v>
      </c>
    </row>
    <row r="138" s="2" customFormat="1" ht="16.5" customHeight="1">
      <c r="A138" s="39"/>
      <c r="B138" s="40"/>
      <c r="C138" s="205" t="s">
        <v>275</v>
      </c>
      <c r="D138" s="205" t="s">
        <v>131</v>
      </c>
      <c r="E138" s="206" t="s">
        <v>302</v>
      </c>
      <c r="F138" s="207" t="s">
        <v>303</v>
      </c>
      <c r="G138" s="208" t="s">
        <v>304</v>
      </c>
      <c r="H138" s="250"/>
      <c r="I138" s="210"/>
      <c r="J138" s="211">
        <f>ROUND(I138*H138,2)</f>
        <v>0</v>
      </c>
      <c r="K138" s="207" t="s">
        <v>135</v>
      </c>
      <c r="L138" s="45"/>
      <c r="M138" s="212" t="s">
        <v>19</v>
      </c>
      <c r="N138" s="213" t="s">
        <v>40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270</v>
      </c>
      <c r="AT138" s="216" t="s">
        <v>131</v>
      </c>
      <c r="AU138" s="216" t="s">
        <v>79</v>
      </c>
      <c r="AY138" s="18" t="s">
        <v>128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270</v>
      </c>
      <c r="BM138" s="216" t="s">
        <v>695</v>
      </c>
    </row>
    <row r="139" s="2" customFormat="1">
      <c r="A139" s="39"/>
      <c r="B139" s="40"/>
      <c r="C139" s="41"/>
      <c r="D139" s="218" t="s">
        <v>138</v>
      </c>
      <c r="E139" s="41"/>
      <c r="F139" s="219" t="s">
        <v>306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138</v>
      </c>
      <c r="AU139" s="18" t="s">
        <v>79</v>
      </c>
    </row>
    <row r="140" s="2" customFormat="1">
      <c r="A140" s="39"/>
      <c r="B140" s="40"/>
      <c r="C140" s="41"/>
      <c r="D140" s="223" t="s">
        <v>140</v>
      </c>
      <c r="E140" s="41"/>
      <c r="F140" s="224" t="s">
        <v>307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140</v>
      </c>
      <c r="AU140" s="18" t="s">
        <v>79</v>
      </c>
    </row>
    <row r="141" s="12" customFormat="1" ht="22.8" customHeight="1">
      <c r="A141" s="12"/>
      <c r="B141" s="189"/>
      <c r="C141" s="190"/>
      <c r="D141" s="191" t="s">
        <v>68</v>
      </c>
      <c r="E141" s="203" t="s">
        <v>308</v>
      </c>
      <c r="F141" s="203" t="s">
        <v>309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SUM(P142:P160)</f>
        <v>0</v>
      </c>
      <c r="Q141" s="197"/>
      <c r="R141" s="198">
        <f>SUM(R142:R160)</f>
        <v>0.30652942249999998</v>
      </c>
      <c r="S141" s="197"/>
      <c r="T141" s="199">
        <f>SUM(T142:T160)</f>
        <v>0.22625000000000001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79</v>
      </c>
      <c r="AT141" s="201" t="s">
        <v>68</v>
      </c>
      <c r="AU141" s="201" t="s">
        <v>77</v>
      </c>
      <c r="AY141" s="200" t="s">
        <v>128</v>
      </c>
      <c r="BK141" s="202">
        <f>SUM(BK142:BK160)</f>
        <v>0</v>
      </c>
    </row>
    <row r="142" s="2" customFormat="1" ht="16.5" customHeight="1">
      <c r="A142" s="39"/>
      <c r="B142" s="40"/>
      <c r="C142" s="205" t="s">
        <v>8</v>
      </c>
      <c r="D142" s="205" t="s">
        <v>131</v>
      </c>
      <c r="E142" s="206" t="s">
        <v>311</v>
      </c>
      <c r="F142" s="207" t="s">
        <v>312</v>
      </c>
      <c r="G142" s="208" t="s">
        <v>213</v>
      </c>
      <c r="H142" s="209">
        <v>1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40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270</v>
      </c>
      <c r="AT142" s="216" t="s">
        <v>131</v>
      </c>
      <c r="AU142" s="216" t="s">
        <v>79</v>
      </c>
      <c r="AY142" s="18" t="s">
        <v>128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77</v>
      </c>
      <c r="BK142" s="217">
        <f>ROUND(I142*H142,2)</f>
        <v>0</v>
      </c>
      <c r="BL142" s="18" t="s">
        <v>270</v>
      </c>
      <c r="BM142" s="216" t="s">
        <v>696</v>
      </c>
    </row>
    <row r="143" s="2" customFormat="1">
      <c r="A143" s="39"/>
      <c r="B143" s="40"/>
      <c r="C143" s="41"/>
      <c r="D143" s="218" t="s">
        <v>138</v>
      </c>
      <c r="E143" s="41"/>
      <c r="F143" s="219" t="s">
        <v>314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138</v>
      </c>
      <c r="AU143" s="18" t="s">
        <v>79</v>
      </c>
    </row>
    <row r="144" s="2" customFormat="1" ht="16.5" customHeight="1">
      <c r="A144" s="39"/>
      <c r="B144" s="40"/>
      <c r="C144" s="205" t="s">
        <v>270</v>
      </c>
      <c r="D144" s="205" t="s">
        <v>131</v>
      </c>
      <c r="E144" s="206" t="s">
        <v>316</v>
      </c>
      <c r="F144" s="207" t="s">
        <v>317</v>
      </c>
      <c r="G144" s="208" t="s">
        <v>289</v>
      </c>
      <c r="H144" s="209">
        <v>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40</v>
      </c>
      <c r="O144" s="85"/>
      <c r="P144" s="214">
        <f>O144*H144</f>
        <v>0</v>
      </c>
      <c r="Q144" s="214">
        <v>0.00017255999999999999</v>
      </c>
      <c r="R144" s="214">
        <f>Q144*H144</f>
        <v>0.00017255999999999999</v>
      </c>
      <c r="S144" s="214">
        <v>0.22625000000000001</v>
      </c>
      <c r="T144" s="215">
        <f>S144*H144</f>
        <v>0.22625000000000001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270</v>
      </c>
      <c r="AT144" s="216" t="s">
        <v>131</v>
      </c>
      <c r="AU144" s="216" t="s">
        <v>79</v>
      </c>
      <c r="AY144" s="18" t="s">
        <v>128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270</v>
      </c>
      <c r="BM144" s="216" t="s">
        <v>697</v>
      </c>
    </row>
    <row r="145" s="2" customFormat="1">
      <c r="A145" s="39"/>
      <c r="B145" s="40"/>
      <c r="C145" s="41"/>
      <c r="D145" s="218" t="s">
        <v>138</v>
      </c>
      <c r="E145" s="41"/>
      <c r="F145" s="219" t="s">
        <v>319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138</v>
      </c>
      <c r="AU145" s="18" t="s">
        <v>79</v>
      </c>
    </row>
    <row r="146" s="2" customFormat="1" ht="21.75" customHeight="1">
      <c r="A146" s="39"/>
      <c r="B146" s="40"/>
      <c r="C146" s="205" t="s">
        <v>294</v>
      </c>
      <c r="D146" s="205" t="s">
        <v>131</v>
      </c>
      <c r="E146" s="206" t="s">
        <v>550</v>
      </c>
      <c r="F146" s="207" t="s">
        <v>551</v>
      </c>
      <c r="G146" s="208" t="s">
        <v>213</v>
      </c>
      <c r="H146" s="209">
        <v>1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40</v>
      </c>
      <c r="O146" s="85"/>
      <c r="P146" s="214">
        <f>O146*H146</f>
        <v>0</v>
      </c>
      <c r="Q146" s="214">
        <v>0.0083568624999999994</v>
      </c>
      <c r="R146" s="214">
        <f>Q146*H146</f>
        <v>0.0083568624999999994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270</v>
      </c>
      <c r="AT146" s="216" t="s">
        <v>131</v>
      </c>
      <c r="AU146" s="216" t="s">
        <v>79</v>
      </c>
      <c r="AY146" s="18" t="s">
        <v>128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77</v>
      </c>
      <c r="BK146" s="217">
        <f>ROUND(I146*H146,2)</f>
        <v>0</v>
      </c>
      <c r="BL146" s="18" t="s">
        <v>270</v>
      </c>
      <c r="BM146" s="216" t="s">
        <v>698</v>
      </c>
    </row>
    <row r="147" s="2" customFormat="1">
      <c r="A147" s="39"/>
      <c r="B147" s="40"/>
      <c r="C147" s="41"/>
      <c r="D147" s="218" t="s">
        <v>138</v>
      </c>
      <c r="E147" s="41"/>
      <c r="F147" s="219" t="s">
        <v>553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138</v>
      </c>
      <c r="AU147" s="18" t="s">
        <v>79</v>
      </c>
    </row>
    <row r="148" s="15" customFormat="1">
      <c r="A148" s="15"/>
      <c r="B148" s="261"/>
      <c r="C148" s="262"/>
      <c r="D148" s="218" t="s">
        <v>142</v>
      </c>
      <c r="E148" s="263" t="s">
        <v>19</v>
      </c>
      <c r="F148" s="264" t="s">
        <v>554</v>
      </c>
      <c r="G148" s="262"/>
      <c r="H148" s="263" t="s">
        <v>19</v>
      </c>
      <c r="I148" s="265"/>
      <c r="J148" s="262"/>
      <c r="K148" s="262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142</v>
      </c>
      <c r="AU148" s="270" t="s">
        <v>79</v>
      </c>
      <c r="AV148" s="15" t="s">
        <v>77</v>
      </c>
      <c r="AW148" s="15" t="s">
        <v>31</v>
      </c>
      <c r="AX148" s="15" t="s">
        <v>69</v>
      </c>
      <c r="AY148" s="270" t="s">
        <v>128</v>
      </c>
    </row>
    <row r="149" s="15" customFormat="1">
      <c r="A149" s="15"/>
      <c r="B149" s="261"/>
      <c r="C149" s="262"/>
      <c r="D149" s="218" t="s">
        <v>142</v>
      </c>
      <c r="E149" s="263" t="s">
        <v>19</v>
      </c>
      <c r="F149" s="264" t="s">
        <v>555</v>
      </c>
      <c r="G149" s="262"/>
      <c r="H149" s="263" t="s">
        <v>19</v>
      </c>
      <c r="I149" s="265"/>
      <c r="J149" s="262"/>
      <c r="K149" s="262"/>
      <c r="L149" s="266"/>
      <c r="M149" s="267"/>
      <c r="N149" s="268"/>
      <c r="O149" s="268"/>
      <c r="P149" s="268"/>
      <c r="Q149" s="268"/>
      <c r="R149" s="268"/>
      <c r="S149" s="268"/>
      <c r="T149" s="26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0" t="s">
        <v>142</v>
      </c>
      <c r="AU149" s="270" t="s">
        <v>79</v>
      </c>
      <c r="AV149" s="15" t="s">
        <v>77</v>
      </c>
      <c r="AW149" s="15" t="s">
        <v>31</v>
      </c>
      <c r="AX149" s="15" t="s">
        <v>69</v>
      </c>
      <c r="AY149" s="270" t="s">
        <v>128</v>
      </c>
    </row>
    <row r="150" s="15" customFormat="1">
      <c r="A150" s="15"/>
      <c r="B150" s="261"/>
      <c r="C150" s="262"/>
      <c r="D150" s="218" t="s">
        <v>142</v>
      </c>
      <c r="E150" s="263" t="s">
        <v>19</v>
      </c>
      <c r="F150" s="264" t="s">
        <v>556</v>
      </c>
      <c r="G150" s="262"/>
      <c r="H150" s="263" t="s">
        <v>19</v>
      </c>
      <c r="I150" s="265"/>
      <c r="J150" s="262"/>
      <c r="K150" s="262"/>
      <c r="L150" s="266"/>
      <c r="M150" s="267"/>
      <c r="N150" s="268"/>
      <c r="O150" s="268"/>
      <c r="P150" s="268"/>
      <c r="Q150" s="268"/>
      <c r="R150" s="268"/>
      <c r="S150" s="268"/>
      <c r="T150" s="26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0" t="s">
        <v>142</v>
      </c>
      <c r="AU150" s="270" t="s">
        <v>79</v>
      </c>
      <c r="AV150" s="15" t="s">
        <v>77</v>
      </c>
      <c r="AW150" s="15" t="s">
        <v>31</v>
      </c>
      <c r="AX150" s="15" t="s">
        <v>69</v>
      </c>
      <c r="AY150" s="270" t="s">
        <v>128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557</v>
      </c>
      <c r="G151" s="226"/>
      <c r="H151" s="229">
        <v>1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79</v>
      </c>
      <c r="AV151" s="13" t="s">
        <v>79</v>
      </c>
      <c r="AW151" s="13" t="s">
        <v>31</v>
      </c>
      <c r="AX151" s="13" t="s">
        <v>77</v>
      </c>
      <c r="AY151" s="235" t="s">
        <v>128</v>
      </c>
    </row>
    <row r="152" s="2" customFormat="1" ht="16.5" customHeight="1">
      <c r="A152" s="39"/>
      <c r="B152" s="40"/>
      <c r="C152" s="251" t="s">
        <v>301</v>
      </c>
      <c r="D152" s="251" t="s">
        <v>326</v>
      </c>
      <c r="E152" s="252" t="s">
        <v>699</v>
      </c>
      <c r="F152" s="253" t="s">
        <v>700</v>
      </c>
      <c r="G152" s="254" t="s">
        <v>289</v>
      </c>
      <c r="H152" s="255">
        <v>1</v>
      </c>
      <c r="I152" s="256"/>
      <c r="J152" s="257">
        <f>ROUND(I152*H152,2)</f>
        <v>0</v>
      </c>
      <c r="K152" s="253" t="s">
        <v>135</v>
      </c>
      <c r="L152" s="258"/>
      <c r="M152" s="259" t="s">
        <v>19</v>
      </c>
      <c r="N152" s="260" t="s">
        <v>40</v>
      </c>
      <c r="O152" s="85"/>
      <c r="P152" s="214">
        <f>O152*H152</f>
        <v>0</v>
      </c>
      <c r="Q152" s="214">
        <v>0.29799999999999999</v>
      </c>
      <c r="R152" s="214">
        <f>Q152*H152</f>
        <v>0.29799999999999999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329</v>
      </c>
      <c r="AT152" s="216" t="s">
        <v>326</v>
      </c>
      <c r="AU152" s="216" t="s">
        <v>79</v>
      </c>
      <c r="AY152" s="18" t="s">
        <v>128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270</v>
      </c>
      <c r="BM152" s="216" t="s">
        <v>701</v>
      </c>
    </row>
    <row r="153" s="2" customFormat="1">
      <c r="A153" s="39"/>
      <c r="B153" s="40"/>
      <c r="C153" s="41"/>
      <c r="D153" s="218" t="s">
        <v>138</v>
      </c>
      <c r="E153" s="41"/>
      <c r="F153" s="219" t="s">
        <v>700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138</v>
      </c>
      <c r="AU153" s="18" t="s">
        <v>79</v>
      </c>
    </row>
    <row r="154" s="2" customFormat="1" ht="16.5" customHeight="1">
      <c r="A154" s="39"/>
      <c r="B154" s="40"/>
      <c r="C154" s="205" t="s">
        <v>310</v>
      </c>
      <c r="D154" s="205" t="s">
        <v>131</v>
      </c>
      <c r="E154" s="206" t="s">
        <v>332</v>
      </c>
      <c r="F154" s="207" t="s">
        <v>333</v>
      </c>
      <c r="G154" s="208" t="s">
        <v>289</v>
      </c>
      <c r="H154" s="209">
        <v>1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40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270</v>
      </c>
      <c r="AT154" s="216" t="s">
        <v>131</v>
      </c>
      <c r="AU154" s="216" t="s">
        <v>79</v>
      </c>
      <c r="AY154" s="18" t="s">
        <v>128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77</v>
      </c>
      <c r="BK154" s="217">
        <f>ROUND(I154*H154,2)</f>
        <v>0</v>
      </c>
      <c r="BL154" s="18" t="s">
        <v>270</v>
      </c>
      <c r="BM154" s="216" t="s">
        <v>702</v>
      </c>
    </row>
    <row r="155" s="2" customFormat="1">
      <c r="A155" s="39"/>
      <c r="B155" s="40"/>
      <c r="C155" s="41"/>
      <c r="D155" s="218" t="s">
        <v>138</v>
      </c>
      <c r="E155" s="41"/>
      <c r="F155" s="219" t="s">
        <v>335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138</v>
      </c>
      <c r="AU155" s="18" t="s">
        <v>79</v>
      </c>
    </row>
    <row r="156" s="2" customFormat="1" ht="16.5" customHeight="1">
      <c r="A156" s="39"/>
      <c r="B156" s="40"/>
      <c r="C156" s="205" t="s">
        <v>315</v>
      </c>
      <c r="D156" s="205" t="s">
        <v>131</v>
      </c>
      <c r="E156" s="206" t="s">
        <v>337</v>
      </c>
      <c r="F156" s="207" t="s">
        <v>338</v>
      </c>
      <c r="G156" s="208" t="s">
        <v>236</v>
      </c>
      <c r="H156" s="209">
        <v>0.307</v>
      </c>
      <c r="I156" s="210"/>
      <c r="J156" s="211">
        <f>ROUND(I156*H156,2)</f>
        <v>0</v>
      </c>
      <c r="K156" s="207" t="s">
        <v>135</v>
      </c>
      <c r="L156" s="45"/>
      <c r="M156" s="212" t="s">
        <v>19</v>
      </c>
      <c r="N156" s="213" t="s">
        <v>40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270</v>
      </c>
      <c r="AT156" s="216" t="s">
        <v>131</v>
      </c>
      <c r="AU156" s="216" t="s">
        <v>79</v>
      </c>
      <c r="AY156" s="18" t="s">
        <v>128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77</v>
      </c>
      <c r="BK156" s="217">
        <f>ROUND(I156*H156,2)</f>
        <v>0</v>
      </c>
      <c r="BL156" s="18" t="s">
        <v>270</v>
      </c>
      <c r="BM156" s="216" t="s">
        <v>703</v>
      </c>
    </row>
    <row r="157" s="2" customFormat="1">
      <c r="A157" s="39"/>
      <c r="B157" s="40"/>
      <c r="C157" s="41"/>
      <c r="D157" s="218" t="s">
        <v>138</v>
      </c>
      <c r="E157" s="41"/>
      <c r="F157" s="219" t="s">
        <v>340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138</v>
      </c>
      <c r="AU157" s="18" t="s">
        <v>79</v>
      </c>
    </row>
    <row r="158" s="2" customFormat="1">
      <c r="A158" s="39"/>
      <c r="B158" s="40"/>
      <c r="C158" s="41"/>
      <c r="D158" s="223" t="s">
        <v>140</v>
      </c>
      <c r="E158" s="41"/>
      <c r="F158" s="224" t="s">
        <v>341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140</v>
      </c>
      <c r="AU158" s="18" t="s">
        <v>79</v>
      </c>
    </row>
    <row r="159" s="2" customFormat="1" ht="16.5" customHeight="1">
      <c r="A159" s="39"/>
      <c r="B159" s="40"/>
      <c r="C159" s="205" t="s">
        <v>7</v>
      </c>
      <c r="D159" s="205" t="s">
        <v>131</v>
      </c>
      <c r="E159" s="206" t="s">
        <v>343</v>
      </c>
      <c r="F159" s="207" t="s">
        <v>344</v>
      </c>
      <c r="G159" s="208" t="s">
        <v>236</v>
      </c>
      <c r="H159" s="209">
        <v>0.307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40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270</v>
      </c>
      <c r="AT159" s="216" t="s">
        <v>131</v>
      </c>
      <c r="AU159" s="216" t="s">
        <v>79</v>
      </c>
      <c r="AY159" s="18" t="s">
        <v>128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77</v>
      </c>
      <c r="BK159" s="217">
        <f>ROUND(I159*H159,2)</f>
        <v>0</v>
      </c>
      <c r="BL159" s="18" t="s">
        <v>270</v>
      </c>
      <c r="BM159" s="216" t="s">
        <v>704</v>
      </c>
    </row>
    <row r="160" s="2" customFormat="1">
      <c r="A160" s="39"/>
      <c r="B160" s="40"/>
      <c r="C160" s="41"/>
      <c r="D160" s="218" t="s">
        <v>138</v>
      </c>
      <c r="E160" s="41"/>
      <c r="F160" s="219" t="s">
        <v>346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138</v>
      </c>
      <c r="AU160" s="18" t="s">
        <v>79</v>
      </c>
    </row>
    <row r="161" s="12" customFormat="1" ht="22.8" customHeight="1">
      <c r="A161" s="12"/>
      <c r="B161" s="189"/>
      <c r="C161" s="190"/>
      <c r="D161" s="191" t="s">
        <v>68</v>
      </c>
      <c r="E161" s="203" t="s">
        <v>390</v>
      </c>
      <c r="F161" s="203" t="s">
        <v>391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SUM(P162:P174)</f>
        <v>0</v>
      </c>
      <c r="Q161" s="197"/>
      <c r="R161" s="198">
        <f>SUM(R162:R174)</f>
        <v>0.0014111174000000001</v>
      </c>
      <c r="S161" s="197"/>
      <c r="T161" s="199">
        <f>SUM(T162:T174)</f>
        <v>0.0011000000000000001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79</v>
      </c>
      <c r="AT161" s="201" t="s">
        <v>68</v>
      </c>
      <c r="AU161" s="201" t="s">
        <v>77</v>
      </c>
      <c r="AY161" s="200" t="s">
        <v>128</v>
      </c>
      <c r="BK161" s="202">
        <f>SUM(BK162:BK174)</f>
        <v>0</v>
      </c>
    </row>
    <row r="162" s="2" customFormat="1" ht="16.5" customHeight="1">
      <c r="A162" s="39"/>
      <c r="B162" s="40"/>
      <c r="C162" s="205" t="s">
        <v>325</v>
      </c>
      <c r="D162" s="205" t="s">
        <v>131</v>
      </c>
      <c r="E162" s="206" t="s">
        <v>393</v>
      </c>
      <c r="F162" s="207" t="s">
        <v>394</v>
      </c>
      <c r="G162" s="208" t="s">
        <v>289</v>
      </c>
      <c r="H162" s="209">
        <v>2</v>
      </c>
      <c r="I162" s="210"/>
      <c r="J162" s="211">
        <f>ROUND(I162*H162,2)</f>
        <v>0</v>
      </c>
      <c r="K162" s="207" t="s">
        <v>19</v>
      </c>
      <c r="L162" s="45"/>
      <c r="M162" s="212" t="s">
        <v>19</v>
      </c>
      <c r="N162" s="213" t="s">
        <v>40</v>
      </c>
      <c r="O162" s="85"/>
      <c r="P162" s="214">
        <f>O162*H162</f>
        <v>0</v>
      </c>
      <c r="Q162" s="214">
        <v>0.00041800049999999998</v>
      </c>
      <c r="R162" s="214">
        <f>Q162*H162</f>
        <v>0.00083600099999999995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270</v>
      </c>
      <c r="AT162" s="216" t="s">
        <v>131</v>
      </c>
      <c r="AU162" s="216" t="s">
        <v>79</v>
      </c>
      <c r="AY162" s="18" t="s">
        <v>128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77</v>
      </c>
      <c r="BK162" s="217">
        <f>ROUND(I162*H162,2)</f>
        <v>0</v>
      </c>
      <c r="BL162" s="18" t="s">
        <v>270</v>
      </c>
      <c r="BM162" s="216" t="s">
        <v>705</v>
      </c>
    </row>
    <row r="163" s="2" customFormat="1">
      <c r="A163" s="39"/>
      <c r="B163" s="40"/>
      <c r="C163" s="41"/>
      <c r="D163" s="218" t="s">
        <v>138</v>
      </c>
      <c r="E163" s="41"/>
      <c r="F163" s="219" t="s">
        <v>396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138</v>
      </c>
      <c r="AU163" s="18" t="s">
        <v>79</v>
      </c>
    </row>
    <row r="164" s="2" customFormat="1" ht="16.5" customHeight="1">
      <c r="A164" s="39"/>
      <c r="B164" s="40"/>
      <c r="C164" s="205" t="s">
        <v>331</v>
      </c>
      <c r="D164" s="205" t="s">
        <v>131</v>
      </c>
      <c r="E164" s="206" t="s">
        <v>398</v>
      </c>
      <c r="F164" s="207" t="s">
        <v>399</v>
      </c>
      <c r="G164" s="208" t="s">
        <v>289</v>
      </c>
      <c r="H164" s="209">
        <v>1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40</v>
      </c>
      <c r="O164" s="85"/>
      <c r="P164" s="214">
        <f>O164*H164</f>
        <v>0</v>
      </c>
      <c r="Q164" s="214">
        <v>0.00012640000000000001</v>
      </c>
      <c r="R164" s="214">
        <f>Q164*H164</f>
        <v>0.00012640000000000001</v>
      </c>
      <c r="S164" s="214">
        <v>0.0011000000000000001</v>
      </c>
      <c r="T164" s="215">
        <f>S164*H164</f>
        <v>0.0011000000000000001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270</v>
      </c>
      <c r="AT164" s="216" t="s">
        <v>131</v>
      </c>
      <c r="AU164" s="216" t="s">
        <v>79</v>
      </c>
      <c r="AY164" s="18" t="s">
        <v>128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77</v>
      </c>
      <c r="BK164" s="217">
        <f>ROUND(I164*H164,2)</f>
        <v>0</v>
      </c>
      <c r="BL164" s="18" t="s">
        <v>270</v>
      </c>
      <c r="BM164" s="216" t="s">
        <v>706</v>
      </c>
    </row>
    <row r="165" s="2" customFormat="1">
      <c r="A165" s="39"/>
      <c r="B165" s="40"/>
      <c r="C165" s="41"/>
      <c r="D165" s="218" t="s">
        <v>138</v>
      </c>
      <c r="E165" s="41"/>
      <c r="F165" s="219" t="s">
        <v>401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138</v>
      </c>
      <c r="AU165" s="18" t="s">
        <v>79</v>
      </c>
    </row>
    <row r="166" s="15" customFormat="1">
      <c r="A166" s="15"/>
      <c r="B166" s="261"/>
      <c r="C166" s="262"/>
      <c r="D166" s="218" t="s">
        <v>142</v>
      </c>
      <c r="E166" s="263" t="s">
        <v>19</v>
      </c>
      <c r="F166" s="264" t="s">
        <v>402</v>
      </c>
      <c r="G166" s="262"/>
      <c r="H166" s="263" t="s">
        <v>19</v>
      </c>
      <c r="I166" s="265"/>
      <c r="J166" s="262"/>
      <c r="K166" s="262"/>
      <c r="L166" s="266"/>
      <c r="M166" s="267"/>
      <c r="N166" s="268"/>
      <c r="O166" s="268"/>
      <c r="P166" s="268"/>
      <c r="Q166" s="268"/>
      <c r="R166" s="268"/>
      <c r="S166" s="268"/>
      <c r="T166" s="26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0" t="s">
        <v>142</v>
      </c>
      <c r="AU166" s="270" t="s">
        <v>79</v>
      </c>
      <c r="AV166" s="15" t="s">
        <v>77</v>
      </c>
      <c r="AW166" s="15" t="s">
        <v>31</v>
      </c>
      <c r="AX166" s="15" t="s">
        <v>69</v>
      </c>
      <c r="AY166" s="270" t="s">
        <v>128</v>
      </c>
    </row>
    <row r="167" s="13" customFormat="1">
      <c r="A167" s="13"/>
      <c r="B167" s="225"/>
      <c r="C167" s="226"/>
      <c r="D167" s="218" t="s">
        <v>142</v>
      </c>
      <c r="E167" s="227" t="s">
        <v>19</v>
      </c>
      <c r="F167" s="228" t="s">
        <v>77</v>
      </c>
      <c r="G167" s="226"/>
      <c r="H167" s="229">
        <v>1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142</v>
      </c>
      <c r="AU167" s="235" t="s">
        <v>79</v>
      </c>
      <c r="AV167" s="13" t="s">
        <v>79</v>
      </c>
      <c r="AW167" s="13" t="s">
        <v>31</v>
      </c>
      <c r="AX167" s="13" t="s">
        <v>77</v>
      </c>
      <c r="AY167" s="235" t="s">
        <v>128</v>
      </c>
    </row>
    <row r="168" s="2" customFormat="1" ht="16.5" customHeight="1">
      <c r="A168" s="39"/>
      <c r="B168" s="40"/>
      <c r="C168" s="205" t="s">
        <v>336</v>
      </c>
      <c r="D168" s="205" t="s">
        <v>131</v>
      </c>
      <c r="E168" s="206" t="s">
        <v>404</v>
      </c>
      <c r="F168" s="207" t="s">
        <v>405</v>
      </c>
      <c r="G168" s="208" t="s">
        <v>289</v>
      </c>
      <c r="H168" s="209">
        <v>2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40</v>
      </c>
      <c r="O168" s="85"/>
      <c r="P168" s="214">
        <f>O168*H168</f>
        <v>0</v>
      </c>
      <c r="Q168" s="214">
        <v>0.00014435819999999999</v>
      </c>
      <c r="R168" s="214">
        <f>Q168*H168</f>
        <v>0.00028871639999999998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270</v>
      </c>
      <c r="AT168" s="216" t="s">
        <v>131</v>
      </c>
      <c r="AU168" s="216" t="s">
        <v>79</v>
      </c>
      <c r="AY168" s="18" t="s">
        <v>128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77</v>
      </c>
      <c r="BK168" s="217">
        <f>ROUND(I168*H168,2)</f>
        <v>0</v>
      </c>
      <c r="BL168" s="18" t="s">
        <v>270</v>
      </c>
      <c r="BM168" s="216" t="s">
        <v>707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407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79</v>
      </c>
    </row>
    <row r="170" s="2" customFormat="1" ht="16.5" customHeight="1">
      <c r="A170" s="39"/>
      <c r="B170" s="40"/>
      <c r="C170" s="251" t="s">
        <v>342</v>
      </c>
      <c r="D170" s="251" t="s">
        <v>326</v>
      </c>
      <c r="E170" s="252" t="s">
        <v>409</v>
      </c>
      <c r="F170" s="253" t="s">
        <v>410</v>
      </c>
      <c r="G170" s="254" t="s">
        <v>289</v>
      </c>
      <c r="H170" s="255">
        <v>1</v>
      </c>
      <c r="I170" s="256"/>
      <c r="J170" s="257">
        <f>ROUND(I170*H170,2)</f>
        <v>0</v>
      </c>
      <c r="K170" s="253" t="s">
        <v>135</v>
      </c>
      <c r="L170" s="258"/>
      <c r="M170" s="259" t="s">
        <v>19</v>
      </c>
      <c r="N170" s="260" t="s">
        <v>40</v>
      </c>
      <c r="O170" s="85"/>
      <c r="P170" s="214">
        <f>O170*H170</f>
        <v>0</v>
      </c>
      <c r="Q170" s="214">
        <v>0.00016000000000000001</v>
      </c>
      <c r="R170" s="214">
        <f>Q170*H170</f>
        <v>0.00016000000000000001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329</v>
      </c>
      <c r="AT170" s="216" t="s">
        <v>326</v>
      </c>
      <c r="AU170" s="216" t="s">
        <v>79</v>
      </c>
      <c r="AY170" s="18" t="s">
        <v>128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77</v>
      </c>
      <c r="BK170" s="217">
        <f>ROUND(I170*H170,2)</f>
        <v>0</v>
      </c>
      <c r="BL170" s="18" t="s">
        <v>270</v>
      </c>
      <c r="BM170" s="216" t="s">
        <v>708</v>
      </c>
    </row>
    <row r="171" s="2" customFormat="1">
      <c r="A171" s="39"/>
      <c r="B171" s="40"/>
      <c r="C171" s="41"/>
      <c r="D171" s="218" t="s">
        <v>138</v>
      </c>
      <c r="E171" s="41"/>
      <c r="F171" s="219" t="s">
        <v>410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138</v>
      </c>
      <c r="AU171" s="18" t="s">
        <v>79</v>
      </c>
    </row>
    <row r="172" s="2" customFormat="1" ht="16.5" customHeight="1">
      <c r="A172" s="39"/>
      <c r="B172" s="40"/>
      <c r="C172" s="205" t="s">
        <v>349</v>
      </c>
      <c r="D172" s="205" t="s">
        <v>131</v>
      </c>
      <c r="E172" s="206" t="s">
        <v>413</v>
      </c>
      <c r="F172" s="207" t="s">
        <v>414</v>
      </c>
      <c r="G172" s="208" t="s">
        <v>236</v>
      </c>
      <c r="H172" s="209">
        <v>0.001</v>
      </c>
      <c r="I172" s="210"/>
      <c r="J172" s="211">
        <f>ROUND(I172*H172,2)</f>
        <v>0</v>
      </c>
      <c r="K172" s="207" t="s">
        <v>135</v>
      </c>
      <c r="L172" s="45"/>
      <c r="M172" s="212" t="s">
        <v>19</v>
      </c>
      <c r="N172" s="213" t="s">
        <v>40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270</v>
      </c>
      <c r="AT172" s="216" t="s">
        <v>131</v>
      </c>
      <c r="AU172" s="216" t="s">
        <v>79</v>
      </c>
      <c r="AY172" s="18" t="s">
        <v>128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77</v>
      </c>
      <c r="BK172" s="217">
        <f>ROUND(I172*H172,2)</f>
        <v>0</v>
      </c>
      <c r="BL172" s="18" t="s">
        <v>270</v>
      </c>
      <c r="BM172" s="216" t="s">
        <v>709</v>
      </c>
    </row>
    <row r="173" s="2" customFormat="1">
      <c r="A173" s="39"/>
      <c r="B173" s="40"/>
      <c r="C173" s="41"/>
      <c r="D173" s="218" t="s">
        <v>138</v>
      </c>
      <c r="E173" s="41"/>
      <c r="F173" s="219" t="s">
        <v>416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138</v>
      </c>
      <c r="AU173" s="18" t="s">
        <v>79</v>
      </c>
    </row>
    <row r="174" s="2" customFormat="1">
      <c r="A174" s="39"/>
      <c r="B174" s="40"/>
      <c r="C174" s="41"/>
      <c r="D174" s="223" t="s">
        <v>140</v>
      </c>
      <c r="E174" s="41"/>
      <c r="F174" s="224" t="s">
        <v>417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140</v>
      </c>
      <c r="AU174" s="18" t="s">
        <v>79</v>
      </c>
    </row>
    <row r="175" s="12" customFormat="1" ht="22.8" customHeight="1">
      <c r="A175" s="12"/>
      <c r="B175" s="189"/>
      <c r="C175" s="190"/>
      <c r="D175" s="191" t="s">
        <v>68</v>
      </c>
      <c r="E175" s="203" t="s">
        <v>418</v>
      </c>
      <c r="F175" s="203" t="s">
        <v>419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SUM(P176:P184)</f>
        <v>0</v>
      </c>
      <c r="Q175" s="197"/>
      <c r="R175" s="198">
        <f>SUM(R176:R184)</f>
        <v>0</v>
      </c>
      <c r="S175" s="197"/>
      <c r="T175" s="199">
        <f>SUM(T176:T184)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79</v>
      </c>
      <c r="AT175" s="201" t="s">
        <v>68</v>
      </c>
      <c r="AU175" s="201" t="s">
        <v>77</v>
      </c>
      <c r="AY175" s="200" t="s">
        <v>128</v>
      </c>
      <c r="BK175" s="202">
        <f>SUM(BK176:BK184)</f>
        <v>0</v>
      </c>
    </row>
    <row r="176" s="2" customFormat="1" ht="16.5" customHeight="1">
      <c r="A176" s="39"/>
      <c r="B176" s="40"/>
      <c r="C176" s="205" t="s">
        <v>355</v>
      </c>
      <c r="D176" s="205" t="s">
        <v>131</v>
      </c>
      <c r="E176" s="206" t="s">
        <v>421</v>
      </c>
      <c r="F176" s="207" t="s">
        <v>422</v>
      </c>
      <c r="G176" s="208" t="s">
        <v>289</v>
      </c>
      <c r="H176" s="209">
        <v>7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40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270</v>
      </c>
      <c r="AT176" s="216" t="s">
        <v>131</v>
      </c>
      <c r="AU176" s="216" t="s">
        <v>79</v>
      </c>
      <c r="AY176" s="18" t="s">
        <v>128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77</v>
      </c>
      <c r="BK176" s="217">
        <f>ROUND(I176*H176,2)</f>
        <v>0</v>
      </c>
      <c r="BL176" s="18" t="s">
        <v>270</v>
      </c>
      <c r="BM176" s="216" t="s">
        <v>710</v>
      </c>
    </row>
    <row r="177" s="2" customFormat="1">
      <c r="A177" s="39"/>
      <c r="B177" s="40"/>
      <c r="C177" s="41"/>
      <c r="D177" s="218" t="s">
        <v>138</v>
      </c>
      <c r="E177" s="41"/>
      <c r="F177" s="219" t="s">
        <v>424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138</v>
      </c>
      <c r="AU177" s="18" t="s">
        <v>79</v>
      </c>
    </row>
    <row r="178" s="13" customFormat="1">
      <c r="A178" s="13"/>
      <c r="B178" s="225"/>
      <c r="C178" s="226"/>
      <c r="D178" s="218" t="s">
        <v>142</v>
      </c>
      <c r="E178" s="227" t="s">
        <v>19</v>
      </c>
      <c r="F178" s="228" t="s">
        <v>224</v>
      </c>
      <c r="G178" s="226"/>
      <c r="H178" s="229">
        <v>7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142</v>
      </c>
      <c r="AU178" s="235" t="s">
        <v>79</v>
      </c>
      <c r="AV178" s="13" t="s">
        <v>79</v>
      </c>
      <c r="AW178" s="13" t="s">
        <v>31</v>
      </c>
      <c r="AX178" s="13" t="s">
        <v>77</v>
      </c>
      <c r="AY178" s="235" t="s">
        <v>128</v>
      </c>
    </row>
    <row r="179" s="2" customFormat="1" ht="16.5" customHeight="1">
      <c r="A179" s="39"/>
      <c r="B179" s="40"/>
      <c r="C179" s="205" t="s">
        <v>361</v>
      </c>
      <c r="D179" s="205" t="s">
        <v>131</v>
      </c>
      <c r="E179" s="206" t="s">
        <v>427</v>
      </c>
      <c r="F179" s="207" t="s">
        <v>428</v>
      </c>
      <c r="G179" s="208" t="s">
        <v>187</v>
      </c>
      <c r="H179" s="209">
        <v>3.5</v>
      </c>
      <c r="I179" s="210"/>
      <c r="J179" s="211">
        <f>ROUND(I179*H179,2)</f>
        <v>0</v>
      </c>
      <c r="K179" s="207" t="s">
        <v>19</v>
      </c>
      <c r="L179" s="45"/>
      <c r="M179" s="212" t="s">
        <v>19</v>
      </c>
      <c r="N179" s="213" t="s">
        <v>40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270</v>
      </c>
      <c r="AT179" s="216" t="s">
        <v>131</v>
      </c>
      <c r="AU179" s="216" t="s">
        <v>79</v>
      </c>
      <c r="AY179" s="18" t="s">
        <v>128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77</v>
      </c>
      <c r="BK179" s="217">
        <f>ROUND(I179*H179,2)</f>
        <v>0</v>
      </c>
      <c r="BL179" s="18" t="s">
        <v>270</v>
      </c>
      <c r="BM179" s="216" t="s">
        <v>711</v>
      </c>
    </row>
    <row r="180" s="2" customFormat="1">
      <c r="A180" s="39"/>
      <c r="B180" s="40"/>
      <c r="C180" s="41"/>
      <c r="D180" s="218" t="s">
        <v>138</v>
      </c>
      <c r="E180" s="41"/>
      <c r="F180" s="219" t="s">
        <v>430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138</v>
      </c>
      <c r="AU180" s="18" t="s">
        <v>79</v>
      </c>
    </row>
    <row r="181" s="13" customFormat="1">
      <c r="A181" s="13"/>
      <c r="B181" s="225"/>
      <c r="C181" s="226"/>
      <c r="D181" s="218" t="s">
        <v>142</v>
      </c>
      <c r="E181" s="227" t="s">
        <v>19</v>
      </c>
      <c r="F181" s="228" t="s">
        <v>712</v>
      </c>
      <c r="G181" s="226"/>
      <c r="H181" s="229">
        <v>3.5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142</v>
      </c>
      <c r="AU181" s="235" t="s">
        <v>79</v>
      </c>
      <c r="AV181" s="13" t="s">
        <v>79</v>
      </c>
      <c r="AW181" s="13" t="s">
        <v>31</v>
      </c>
      <c r="AX181" s="13" t="s">
        <v>77</v>
      </c>
      <c r="AY181" s="235" t="s">
        <v>128</v>
      </c>
    </row>
    <row r="182" s="2" customFormat="1" ht="16.5" customHeight="1">
      <c r="A182" s="39"/>
      <c r="B182" s="40"/>
      <c r="C182" s="205" t="s">
        <v>367</v>
      </c>
      <c r="D182" s="205" t="s">
        <v>131</v>
      </c>
      <c r="E182" s="206" t="s">
        <v>433</v>
      </c>
      <c r="F182" s="207" t="s">
        <v>434</v>
      </c>
      <c r="G182" s="208" t="s">
        <v>187</v>
      </c>
      <c r="H182" s="209">
        <v>3.5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40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270</v>
      </c>
      <c r="AT182" s="216" t="s">
        <v>131</v>
      </c>
      <c r="AU182" s="216" t="s">
        <v>79</v>
      </c>
      <c r="AY182" s="18" t="s">
        <v>128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77</v>
      </c>
      <c r="BK182" s="217">
        <f>ROUND(I182*H182,2)</f>
        <v>0</v>
      </c>
      <c r="BL182" s="18" t="s">
        <v>270</v>
      </c>
      <c r="BM182" s="216" t="s">
        <v>713</v>
      </c>
    </row>
    <row r="183" s="2" customFormat="1">
      <c r="A183" s="39"/>
      <c r="B183" s="40"/>
      <c r="C183" s="41"/>
      <c r="D183" s="218" t="s">
        <v>138</v>
      </c>
      <c r="E183" s="41"/>
      <c r="F183" s="219" t="s">
        <v>436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138</v>
      </c>
      <c r="AU183" s="18" t="s">
        <v>79</v>
      </c>
    </row>
    <row r="184" s="13" customFormat="1">
      <c r="A184" s="13"/>
      <c r="B184" s="225"/>
      <c r="C184" s="226"/>
      <c r="D184" s="218" t="s">
        <v>142</v>
      </c>
      <c r="E184" s="227" t="s">
        <v>19</v>
      </c>
      <c r="F184" s="228" t="s">
        <v>712</v>
      </c>
      <c r="G184" s="226"/>
      <c r="H184" s="229">
        <v>3.5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142</v>
      </c>
      <c r="AU184" s="235" t="s">
        <v>79</v>
      </c>
      <c r="AV184" s="13" t="s">
        <v>79</v>
      </c>
      <c r="AW184" s="13" t="s">
        <v>31</v>
      </c>
      <c r="AX184" s="13" t="s">
        <v>77</v>
      </c>
      <c r="AY184" s="235" t="s">
        <v>128</v>
      </c>
    </row>
    <row r="185" s="12" customFormat="1" ht="22.8" customHeight="1">
      <c r="A185" s="12"/>
      <c r="B185" s="189"/>
      <c r="C185" s="190"/>
      <c r="D185" s="191" t="s">
        <v>68</v>
      </c>
      <c r="E185" s="203" t="s">
        <v>438</v>
      </c>
      <c r="F185" s="203" t="s">
        <v>439</v>
      </c>
      <c r="G185" s="190"/>
      <c r="H185" s="190"/>
      <c r="I185" s="193"/>
      <c r="J185" s="204">
        <f>BK185</f>
        <v>0</v>
      </c>
      <c r="K185" s="190"/>
      <c r="L185" s="195"/>
      <c r="M185" s="196"/>
      <c r="N185" s="197"/>
      <c r="O185" s="197"/>
      <c r="P185" s="198">
        <f>SUM(P186:P194)</f>
        <v>0</v>
      </c>
      <c r="Q185" s="197"/>
      <c r="R185" s="198">
        <f>SUM(R186:R194)</f>
        <v>0.0017599999999999999</v>
      </c>
      <c r="S185" s="197"/>
      <c r="T185" s="199">
        <f>SUM(T186:T194)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0" t="s">
        <v>79</v>
      </c>
      <c r="AT185" s="201" t="s">
        <v>68</v>
      </c>
      <c r="AU185" s="201" t="s">
        <v>77</v>
      </c>
      <c r="AY185" s="200" t="s">
        <v>128</v>
      </c>
      <c r="BK185" s="202">
        <f>SUM(BK186:BK194)</f>
        <v>0</v>
      </c>
    </row>
    <row r="186" s="2" customFormat="1" ht="16.5" customHeight="1">
      <c r="A186" s="39"/>
      <c r="B186" s="40"/>
      <c r="C186" s="205" t="s">
        <v>373</v>
      </c>
      <c r="D186" s="205" t="s">
        <v>131</v>
      </c>
      <c r="E186" s="206" t="s">
        <v>441</v>
      </c>
      <c r="F186" s="207" t="s">
        <v>442</v>
      </c>
      <c r="G186" s="208" t="s">
        <v>187</v>
      </c>
      <c r="H186" s="209">
        <v>0.14999999999999999</v>
      </c>
      <c r="I186" s="210"/>
      <c r="J186" s="211">
        <f>ROUND(I186*H186,2)</f>
        <v>0</v>
      </c>
      <c r="K186" s="207" t="s">
        <v>135</v>
      </c>
      <c r="L186" s="45"/>
      <c r="M186" s="212" t="s">
        <v>19</v>
      </c>
      <c r="N186" s="213" t="s">
        <v>40</v>
      </c>
      <c r="O186" s="85"/>
      <c r="P186" s="214">
        <f>O186*H186</f>
        <v>0</v>
      </c>
      <c r="Q186" s="214">
        <v>0.00040000000000000002</v>
      </c>
      <c r="R186" s="214">
        <f>Q186*H186</f>
        <v>6.0000000000000002E-05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270</v>
      </c>
      <c r="AT186" s="216" t="s">
        <v>131</v>
      </c>
      <c r="AU186" s="216" t="s">
        <v>79</v>
      </c>
      <c r="AY186" s="18" t="s">
        <v>128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77</v>
      </c>
      <c r="BK186" s="217">
        <f>ROUND(I186*H186,2)</f>
        <v>0</v>
      </c>
      <c r="BL186" s="18" t="s">
        <v>270</v>
      </c>
      <c r="BM186" s="216" t="s">
        <v>714</v>
      </c>
    </row>
    <row r="187" s="2" customFormat="1">
      <c r="A187" s="39"/>
      <c r="B187" s="40"/>
      <c r="C187" s="41"/>
      <c r="D187" s="218" t="s">
        <v>138</v>
      </c>
      <c r="E187" s="41"/>
      <c r="F187" s="219" t="s">
        <v>444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138</v>
      </c>
      <c r="AU187" s="18" t="s">
        <v>79</v>
      </c>
    </row>
    <row r="188" s="2" customFormat="1">
      <c r="A188" s="39"/>
      <c r="B188" s="40"/>
      <c r="C188" s="41"/>
      <c r="D188" s="223" t="s">
        <v>140</v>
      </c>
      <c r="E188" s="41"/>
      <c r="F188" s="224" t="s">
        <v>445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140</v>
      </c>
      <c r="AU188" s="18" t="s">
        <v>79</v>
      </c>
    </row>
    <row r="189" s="13" customFormat="1">
      <c r="A189" s="13"/>
      <c r="B189" s="225"/>
      <c r="C189" s="226"/>
      <c r="D189" s="218" t="s">
        <v>142</v>
      </c>
      <c r="E189" s="227" t="s">
        <v>19</v>
      </c>
      <c r="F189" s="228" t="s">
        <v>446</v>
      </c>
      <c r="G189" s="226"/>
      <c r="H189" s="229">
        <v>0.14999999999999999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142</v>
      </c>
      <c r="AU189" s="235" t="s">
        <v>79</v>
      </c>
      <c r="AV189" s="13" t="s">
        <v>79</v>
      </c>
      <c r="AW189" s="13" t="s">
        <v>31</v>
      </c>
      <c r="AX189" s="13" t="s">
        <v>77</v>
      </c>
      <c r="AY189" s="235" t="s">
        <v>128</v>
      </c>
    </row>
    <row r="190" s="2" customFormat="1" ht="16.5" customHeight="1">
      <c r="A190" s="39"/>
      <c r="B190" s="40"/>
      <c r="C190" s="251" t="s">
        <v>379</v>
      </c>
      <c r="D190" s="251" t="s">
        <v>326</v>
      </c>
      <c r="E190" s="252" t="s">
        <v>448</v>
      </c>
      <c r="F190" s="253" t="s">
        <v>449</v>
      </c>
      <c r="G190" s="254" t="s">
        <v>289</v>
      </c>
      <c r="H190" s="255">
        <v>1</v>
      </c>
      <c r="I190" s="256"/>
      <c r="J190" s="257">
        <f>ROUND(I190*H190,2)</f>
        <v>0</v>
      </c>
      <c r="K190" s="253" t="s">
        <v>19</v>
      </c>
      <c r="L190" s="258"/>
      <c r="M190" s="259" t="s">
        <v>19</v>
      </c>
      <c r="N190" s="260" t="s">
        <v>40</v>
      </c>
      <c r="O190" s="85"/>
      <c r="P190" s="214">
        <f>O190*H190</f>
        <v>0</v>
      </c>
      <c r="Q190" s="214">
        <v>0.0016999999999999999</v>
      </c>
      <c r="R190" s="214">
        <f>Q190*H190</f>
        <v>0.0016999999999999999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329</v>
      </c>
      <c r="AT190" s="216" t="s">
        <v>326</v>
      </c>
      <c r="AU190" s="216" t="s">
        <v>79</v>
      </c>
      <c r="AY190" s="18" t="s">
        <v>128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77</v>
      </c>
      <c r="BK190" s="217">
        <f>ROUND(I190*H190,2)</f>
        <v>0</v>
      </c>
      <c r="BL190" s="18" t="s">
        <v>270</v>
      </c>
      <c r="BM190" s="216" t="s">
        <v>715</v>
      </c>
    </row>
    <row r="191" s="2" customFormat="1">
      <c r="A191" s="39"/>
      <c r="B191" s="40"/>
      <c r="C191" s="41"/>
      <c r="D191" s="218" t="s">
        <v>138</v>
      </c>
      <c r="E191" s="41"/>
      <c r="F191" s="219" t="s">
        <v>449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138</v>
      </c>
      <c r="AU191" s="18" t="s">
        <v>79</v>
      </c>
    </row>
    <row r="192" s="2" customFormat="1" ht="16.5" customHeight="1">
      <c r="A192" s="39"/>
      <c r="B192" s="40"/>
      <c r="C192" s="205" t="s">
        <v>329</v>
      </c>
      <c r="D192" s="205" t="s">
        <v>131</v>
      </c>
      <c r="E192" s="206" t="s">
        <v>452</v>
      </c>
      <c r="F192" s="207" t="s">
        <v>453</v>
      </c>
      <c r="G192" s="208" t="s">
        <v>236</v>
      </c>
      <c r="H192" s="209">
        <v>0.002</v>
      </c>
      <c r="I192" s="210"/>
      <c r="J192" s="211">
        <f>ROUND(I192*H192,2)</f>
        <v>0</v>
      </c>
      <c r="K192" s="207" t="s">
        <v>135</v>
      </c>
      <c r="L192" s="45"/>
      <c r="M192" s="212" t="s">
        <v>19</v>
      </c>
      <c r="N192" s="213" t="s">
        <v>40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270</v>
      </c>
      <c r="AT192" s="216" t="s">
        <v>131</v>
      </c>
      <c r="AU192" s="216" t="s">
        <v>79</v>
      </c>
      <c r="AY192" s="18" t="s">
        <v>128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77</v>
      </c>
      <c r="BK192" s="217">
        <f>ROUND(I192*H192,2)</f>
        <v>0</v>
      </c>
      <c r="BL192" s="18" t="s">
        <v>270</v>
      </c>
      <c r="BM192" s="216" t="s">
        <v>716</v>
      </c>
    </row>
    <row r="193" s="2" customFormat="1">
      <c r="A193" s="39"/>
      <c r="B193" s="40"/>
      <c r="C193" s="41"/>
      <c r="D193" s="218" t="s">
        <v>138</v>
      </c>
      <c r="E193" s="41"/>
      <c r="F193" s="219" t="s">
        <v>455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138</v>
      </c>
      <c r="AU193" s="18" t="s">
        <v>79</v>
      </c>
    </row>
    <row r="194" s="2" customFormat="1">
      <c r="A194" s="39"/>
      <c r="B194" s="40"/>
      <c r="C194" s="41"/>
      <c r="D194" s="223" t="s">
        <v>140</v>
      </c>
      <c r="E194" s="41"/>
      <c r="F194" s="224" t="s">
        <v>456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140</v>
      </c>
      <c r="AU194" s="18" t="s">
        <v>79</v>
      </c>
    </row>
    <row r="195" s="12" customFormat="1" ht="25.92" customHeight="1">
      <c r="A195" s="12"/>
      <c r="B195" s="189"/>
      <c r="C195" s="190"/>
      <c r="D195" s="191" t="s">
        <v>68</v>
      </c>
      <c r="E195" s="192" t="s">
        <v>457</v>
      </c>
      <c r="F195" s="192" t="s">
        <v>458</v>
      </c>
      <c r="G195" s="190"/>
      <c r="H195" s="190"/>
      <c r="I195" s="193"/>
      <c r="J195" s="194">
        <f>BK195</f>
        <v>0</v>
      </c>
      <c r="K195" s="190"/>
      <c r="L195" s="195"/>
      <c r="M195" s="196"/>
      <c r="N195" s="197"/>
      <c r="O195" s="197"/>
      <c r="P195" s="198">
        <f>SUM(P196:P222)</f>
        <v>0</v>
      </c>
      <c r="Q195" s="197"/>
      <c r="R195" s="198">
        <f>SUM(R196:R222)</f>
        <v>0.00019000000000000001</v>
      </c>
      <c r="S195" s="197"/>
      <c r="T195" s="199">
        <f>SUM(T196:T222)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0" t="s">
        <v>136</v>
      </c>
      <c r="AT195" s="201" t="s">
        <v>68</v>
      </c>
      <c r="AU195" s="201" t="s">
        <v>69</v>
      </c>
      <c r="AY195" s="200" t="s">
        <v>128</v>
      </c>
      <c r="BK195" s="202">
        <f>SUM(BK196:BK222)</f>
        <v>0</v>
      </c>
    </row>
    <row r="196" s="2" customFormat="1" ht="16.5" customHeight="1">
      <c r="A196" s="39"/>
      <c r="B196" s="40"/>
      <c r="C196" s="205" t="s">
        <v>392</v>
      </c>
      <c r="D196" s="205" t="s">
        <v>131</v>
      </c>
      <c r="E196" s="206" t="s">
        <v>460</v>
      </c>
      <c r="F196" s="207" t="s">
        <v>461</v>
      </c>
      <c r="G196" s="208" t="s">
        <v>134</v>
      </c>
      <c r="H196" s="209">
        <v>5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40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462</v>
      </c>
      <c r="AT196" s="216" t="s">
        <v>131</v>
      </c>
      <c r="AU196" s="216" t="s">
        <v>77</v>
      </c>
      <c r="AY196" s="18" t="s">
        <v>128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77</v>
      </c>
      <c r="BK196" s="217">
        <f>ROUND(I196*H196,2)</f>
        <v>0</v>
      </c>
      <c r="BL196" s="18" t="s">
        <v>462</v>
      </c>
      <c r="BM196" s="216" t="s">
        <v>717</v>
      </c>
    </row>
    <row r="197" s="2" customFormat="1">
      <c r="A197" s="39"/>
      <c r="B197" s="40"/>
      <c r="C197" s="41"/>
      <c r="D197" s="218" t="s">
        <v>138</v>
      </c>
      <c r="E197" s="41"/>
      <c r="F197" s="219" t="s">
        <v>464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138</v>
      </c>
      <c r="AU197" s="18" t="s">
        <v>77</v>
      </c>
    </row>
    <row r="198" s="13" customFormat="1">
      <c r="A198" s="13"/>
      <c r="B198" s="225"/>
      <c r="C198" s="226"/>
      <c r="D198" s="218" t="s">
        <v>142</v>
      </c>
      <c r="E198" s="227" t="s">
        <v>19</v>
      </c>
      <c r="F198" s="228" t="s">
        <v>465</v>
      </c>
      <c r="G198" s="226"/>
      <c r="H198" s="229">
        <v>2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142</v>
      </c>
      <c r="AU198" s="235" t="s">
        <v>77</v>
      </c>
      <c r="AV198" s="13" t="s">
        <v>79</v>
      </c>
      <c r="AW198" s="13" t="s">
        <v>31</v>
      </c>
      <c r="AX198" s="13" t="s">
        <v>69</v>
      </c>
      <c r="AY198" s="235" t="s">
        <v>128</v>
      </c>
    </row>
    <row r="199" s="13" customFormat="1">
      <c r="A199" s="13"/>
      <c r="B199" s="225"/>
      <c r="C199" s="226"/>
      <c r="D199" s="218" t="s">
        <v>142</v>
      </c>
      <c r="E199" s="227" t="s">
        <v>19</v>
      </c>
      <c r="F199" s="228" t="s">
        <v>466</v>
      </c>
      <c r="G199" s="226"/>
      <c r="H199" s="229">
        <v>2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142</v>
      </c>
      <c r="AU199" s="235" t="s">
        <v>77</v>
      </c>
      <c r="AV199" s="13" t="s">
        <v>79</v>
      </c>
      <c r="AW199" s="13" t="s">
        <v>31</v>
      </c>
      <c r="AX199" s="13" t="s">
        <v>69</v>
      </c>
      <c r="AY199" s="235" t="s">
        <v>128</v>
      </c>
    </row>
    <row r="200" s="13" customFormat="1">
      <c r="A200" s="13"/>
      <c r="B200" s="225"/>
      <c r="C200" s="226"/>
      <c r="D200" s="218" t="s">
        <v>142</v>
      </c>
      <c r="E200" s="227" t="s">
        <v>19</v>
      </c>
      <c r="F200" s="228" t="s">
        <v>467</v>
      </c>
      <c r="G200" s="226"/>
      <c r="H200" s="229">
        <v>1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142</v>
      </c>
      <c r="AU200" s="235" t="s">
        <v>77</v>
      </c>
      <c r="AV200" s="13" t="s">
        <v>79</v>
      </c>
      <c r="AW200" s="13" t="s">
        <v>31</v>
      </c>
      <c r="AX200" s="13" t="s">
        <v>69</v>
      </c>
      <c r="AY200" s="235" t="s">
        <v>128</v>
      </c>
    </row>
    <row r="201" s="14" customFormat="1">
      <c r="A201" s="14"/>
      <c r="B201" s="236"/>
      <c r="C201" s="237"/>
      <c r="D201" s="218" t="s">
        <v>142</v>
      </c>
      <c r="E201" s="238" t="s">
        <v>19</v>
      </c>
      <c r="F201" s="239" t="s">
        <v>149</v>
      </c>
      <c r="G201" s="237"/>
      <c r="H201" s="240">
        <v>5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142</v>
      </c>
      <c r="AU201" s="246" t="s">
        <v>77</v>
      </c>
      <c r="AV201" s="14" t="s">
        <v>136</v>
      </c>
      <c r="AW201" s="14" t="s">
        <v>31</v>
      </c>
      <c r="AX201" s="14" t="s">
        <v>77</v>
      </c>
      <c r="AY201" s="246" t="s">
        <v>128</v>
      </c>
    </row>
    <row r="202" s="2" customFormat="1" ht="16.5" customHeight="1">
      <c r="A202" s="39"/>
      <c r="B202" s="40"/>
      <c r="C202" s="251" t="s">
        <v>397</v>
      </c>
      <c r="D202" s="251" t="s">
        <v>326</v>
      </c>
      <c r="E202" s="252" t="s">
        <v>469</v>
      </c>
      <c r="F202" s="253" t="s">
        <v>470</v>
      </c>
      <c r="G202" s="254" t="s">
        <v>289</v>
      </c>
      <c r="H202" s="255">
        <v>1</v>
      </c>
      <c r="I202" s="256"/>
      <c r="J202" s="257">
        <f>ROUND(I202*H202,2)</f>
        <v>0</v>
      </c>
      <c r="K202" s="253" t="s">
        <v>135</v>
      </c>
      <c r="L202" s="258"/>
      <c r="M202" s="259" t="s">
        <v>19</v>
      </c>
      <c r="N202" s="260" t="s">
        <v>40</v>
      </c>
      <c r="O202" s="85"/>
      <c r="P202" s="214">
        <f>O202*H202</f>
        <v>0</v>
      </c>
      <c r="Q202" s="214">
        <v>9.0000000000000006E-05</v>
      </c>
      <c r="R202" s="214">
        <f>Q202*H202</f>
        <v>9.0000000000000006E-05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462</v>
      </c>
      <c r="AT202" s="216" t="s">
        <v>326</v>
      </c>
      <c r="AU202" s="216" t="s">
        <v>77</v>
      </c>
      <c r="AY202" s="18" t="s">
        <v>128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77</v>
      </c>
      <c r="BK202" s="217">
        <f>ROUND(I202*H202,2)</f>
        <v>0</v>
      </c>
      <c r="BL202" s="18" t="s">
        <v>462</v>
      </c>
      <c r="BM202" s="216" t="s">
        <v>718</v>
      </c>
    </row>
    <row r="203" s="2" customFormat="1">
      <c r="A203" s="39"/>
      <c r="B203" s="40"/>
      <c r="C203" s="41"/>
      <c r="D203" s="218" t="s">
        <v>138</v>
      </c>
      <c r="E203" s="41"/>
      <c r="F203" s="219" t="s">
        <v>470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138</v>
      </c>
      <c r="AU203" s="18" t="s">
        <v>77</v>
      </c>
    </row>
    <row r="204" s="2" customFormat="1" ht="16.5" customHeight="1">
      <c r="A204" s="39"/>
      <c r="B204" s="40"/>
      <c r="C204" s="251" t="s">
        <v>403</v>
      </c>
      <c r="D204" s="251" t="s">
        <v>326</v>
      </c>
      <c r="E204" s="252" t="s">
        <v>473</v>
      </c>
      <c r="F204" s="253" t="s">
        <v>474</v>
      </c>
      <c r="G204" s="254" t="s">
        <v>289</v>
      </c>
      <c r="H204" s="255">
        <v>1</v>
      </c>
      <c r="I204" s="256"/>
      <c r="J204" s="257">
        <f>ROUND(I204*H204,2)</f>
        <v>0</v>
      </c>
      <c r="K204" s="253" t="s">
        <v>19</v>
      </c>
      <c r="L204" s="258"/>
      <c r="M204" s="259" t="s">
        <v>19</v>
      </c>
      <c r="N204" s="260" t="s">
        <v>40</v>
      </c>
      <c r="O204" s="85"/>
      <c r="P204" s="214">
        <f>O204*H204</f>
        <v>0</v>
      </c>
      <c r="Q204" s="214">
        <v>0.00010000000000000001</v>
      </c>
      <c r="R204" s="214">
        <f>Q204*H204</f>
        <v>0.00010000000000000001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462</v>
      </c>
      <c r="AT204" s="216" t="s">
        <v>326</v>
      </c>
      <c r="AU204" s="216" t="s">
        <v>77</v>
      </c>
      <c r="AY204" s="18" t="s">
        <v>128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77</v>
      </c>
      <c r="BK204" s="217">
        <f>ROUND(I204*H204,2)</f>
        <v>0</v>
      </c>
      <c r="BL204" s="18" t="s">
        <v>462</v>
      </c>
      <c r="BM204" s="216" t="s">
        <v>719</v>
      </c>
    </row>
    <row r="205" s="2" customFormat="1">
      <c r="A205" s="39"/>
      <c r="B205" s="40"/>
      <c r="C205" s="41"/>
      <c r="D205" s="218" t="s">
        <v>138</v>
      </c>
      <c r="E205" s="41"/>
      <c r="F205" s="219" t="s">
        <v>476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138</v>
      </c>
      <c r="AU205" s="18" t="s">
        <v>77</v>
      </c>
    </row>
    <row r="206" s="2" customFormat="1" ht="24.15" customHeight="1">
      <c r="A206" s="39"/>
      <c r="B206" s="40"/>
      <c r="C206" s="251" t="s">
        <v>408</v>
      </c>
      <c r="D206" s="251" t="s">
        <v>326</v>
      </c>
      <c r="E206" s="252" t="s">
        <v>478</v>
      </c>
      <c r="F206" s="253" t="s">
        <v>479</v>
      </c>
      <c r="G206" s="254" t="s">
        <v>289</v>
      </c>
      <c r="H206" s="255">
        <v>1</v>
      </c>
      <c r="I206" s="256"/>
      <c r="J206" s="257">
        <f>ROUND(I206*H206,2)</f>
        <v>0</v>
      </c>
      <c r="K206" s="253" t="s">
        <v>19</v>
      </c>
      <c r="L206" s="258"/>
      <c r="M206" s="259" t="s">
        <v>19</v>
      </c>
      <c r="N206" s="260" t="s">
        <v>40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462</v>
      </c>
      <c r="AT206" s="216" t="s">
        <v>326</v>
      </c>
      <c r="AU206" s="216" t="s">
        <v>77</v>
      </c>
      <c r="AY206" s="18" t="s">
        <v>128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77</v>
      </c>
      <c r="BK206" s="217">
        <f>ROUND(I206*H206,2)</f>
        <v>0</v>
      </c>
      <c r="BL206" s="18" t="s">
        <v>462</v>
      </c>
      <c r="BM206" s="216" t="s">
        <v>720</v>
      </c>
    </row>
    <row r="207" s="2" customFormat="1">
      <c r="A207" s="39"/>
      <c r="B207" s="40"/>
      <c r="C207" s="41"/>
      <c r="D207" s="218" t="s">
        <v>138</v>
      </c>
      <c r="E207" s="41"/>
      <c r="F207" s="219" t="s">
        <v>479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138</v>
      </c>
      <c r="AU207" s="18" t="s">
        <v>77</v>
      </c>
    </row>
    <row r="208" s="2" customFormat="1" ht="16.5" customHeight="1">
      <c r="A208" s="39"/>
      <c r="B208" s="40"/>
      <c r="C208" s="251" t="s">
        <v>412</v>
      </c>
      <c r="D208" s="251" t="s">
        <v>326</v>
      </c>
      <c r="E208" s="252" t="s">
        <v>482</v>
      </c>
      <c r="F208" s="253" t="s">
        <v>483</v>
      </c>
      <c r="G208" s="254" t="s">
        <v>289</v>
      </c>
      <c r="H208" s="255">
        <v>1</v>
      </c>
      <c r="I208" s="256"/>
      <c r="J208" s="257">
        <f>ROUND(I208*H208,2)</f>
        <v>0</v>
      </c>
      <c r="K208" s="253" t="s">
        <v>19</v>
      </c>
      <c r="L208" s="258"/>
      <c r="M208" s="259" t="s">
        <v>19</v>
      </c>
      <c r="N208" s="260" t="s">
        <v>40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462</v>
      </c>
      <c r="AT208" s="216" t="s">
        <v>326</v>
      </c>
      <c r="AU208" s="216" t="s">
        <v>77</v>
      </c>
      <c r="AY208" s="18" t="s">
        <v>128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77</v>
      </c>
      <c r="BK208" s="217">
        <f>ROUND(I208*H208,2)</f>
        <v>0</v>
      </c>
      <c r="BL208" s="18" t="s">
        <v>462</v>
      </c>
      <c r="BM208" s="216" t="s">
        <v>721</v>
      </c>
    </row>
    <row r="209" s="2" customFormat="1">
      <c r="A209" s="39"/>
      <c r="B209" s="40"/>
      <c r="C209" s="41"/>
      <c r="D209" s="218" t="s">
        <v>138</v>
      </c>
      <c r="E209" s="41"/>
      <c r="F209" s="219" t="s">
        <v>485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138</v>
      </c>
      <c r="AU209" s="18" t="s">
        <v>77</v>
      </c>
    </row>
    <row r="210" s="2" customFormat="1" ht="16.5" customHeight="1">
      <c r="A210" s="39"/>
      <c r="B210" s="40"/>
      <c r="C210" s="205" t="s">
        <v>420</v>
      </c>
      <c r="D210" s="205" t="s">
        <v>131</v>
      </c>
      <c r="E210" s="206" t="s">
        <v>487</v>
      </c>
      <c r="F210" s="207" t="s">
        <v>488</v>
      </c>
      <c r="G210" s="208" t="s">
        <v>134</v>
      </c>
      <c r="H210" s="209">
        <v>4</v>
      </c>
      <c r="I210" s="210"/>
      <c r="J210" s="211">
        <f>ROUND(I210*H210,2)</f>
        <v>0</v>
      </c>
      <c r="K210" s="207" t="s">
        <v>135</v>
      </c>
      <c r="L210" s="45"/>
      <c r="M210" s="212" t="s">
        <v>19</v>
      </c>
      <c r="N210" s="213" t="s">
        <v>40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462</v>
      </c>
      <c r="AT210" s="216" t="s">
        <v>131</v>
      </c>
      <c r="AU210" s="216" t="s">
        <v>77</v>
      </c>
      <c r="AY210" s="18" t="s">
        <v>128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77</v>
      </c>
      <c r="BK210" s="217">
        <f>ROUND(I210*H210,2)</f>
        <v>0</v>
      </c>
      <c r="BL210" s="18" t="s">
        <v>462</v>
      </c>
      <c r="BM210" s="216" t="s">
        <v>722</v>
      </c>
    </row>
    <row r="211" s="2" customFormat="1">
      <c r="A211" s="39"/>
      <c r="B211" s="40"/>
      <c r="C211" s="41"/>
      <c r="D211" s="218" t="s">
        <v>138</v>
      </c>
      <c r="E211" s="41"/>
      <c r="F211" s="219" t="s">
        <v>490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138</v>
      </c>
      <c r="AU211" s="18" t="s">
        <v>77</v>
      </c>
    </row>
    <row r="212" s="2" customFormat="1">
      <c r="A212" s="39"/>
      <c r="B212" s="40"/>
      <c r="C212" s="41"/>
      <c r="D212" s="223" t="s">
        <v>140</v>
      </c>
      <c r="E212" s="41"/>
      <c r="F212" s="224" t="s">
        <v>491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140</v>
      </c>
      <c r="AU212" s="18" t="s">
        <v>77</v>
      </c>
    </row>
    <row r="213" s="13" customFormat="1">
      <c r="A213" s="13"/>
      <c r="B213" s="225"/>
      <c r="C213" s="226"/>
      <c r="D213" s="218" t="s">
        <v>142</v>
      </c>
      <c r="E213" s="227" t="s">
        <v>19</v>
      </c>
      <c r="F213" s="228" t="s">
        <v>492</v>
      </c>
      <c r="G213" s="226"/>
      <c r="H213" s="229">
        <v>4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142</v>
      </c>
      <c r="AU213" s="235" t="s">
        <v>77</v>
      </c>
      <c r="AV213" s="13" t="s">
        <v>79</v>
      </c>
      <c r="AW213" s="13" t="s">
        <v>31</v>
      </c>
      <c r="AX213" s="13" t="s">
        <v>77</v>
      </c>
      <c r="AY213" s="235" t="s">
        <v>128</v>
      </c>
    </row>
    <row r="214" s="2" customFormat="1" ht="16.5" customHeight="1">
      <c r="A214" s="39"/>
      <c r="B214" s="40"/>
      <c r="C214" s="251" t="s">
        <v>426</v>
      </c>
      <c r="D214" s="251" t="s">
        <v>326</v>
      </c>
      <c r="E214" s="252" t="s">
        <v>494</v>
      </c>
      <c r="F214" s="253" t="s">
        <v>495</v>
      </c>
      <c r="G214" s="254" t="s">
        <v>19</v>
      </c>
      <c r="H214" s="255">
        <v>1</v>
      </c>
      <c r="I214" s="256"/>
      <c r="J214" s="257">
        <f>ROUND(I214*H214,2)</f>
        <v>0</v>
      </c>
      <c r="K214" s="253" t="s">
        <v>19</v>
      </c>
      <c r="L214" s="258"/>
      <c r="M214" s="259" t="s">
        <v>19</v>
      </c>
      <c r="N214" s="260" t="s">
        <v>40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462</v>
      </c>
      <c r="AT214" s="216" t="s">
        <v>326</v>
      </c>
      <c r="AU214" s="216" t="s">
        <v>77</v>
      </c>
      <c r="AY214" s="18" t="s">
        <v>128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77</v>
      </c>
      <c r="BK214" s="217">
        <f>ROUND(I214*H214,2)</f>
        <v>0</v>
      </c>
      <c r="BL214" s="18" t="s">
        <v>462</v>
      </c>
      <c r="BM214" s="216" t="s">
        <v>723</v>
      </c>
    </row>
    <row r="215" s="2" customFormat="1">
      <c r="A215" s="39"/>
      <c r="B215" s="40"/>
      <c r="C215" s="41"/>
      <c r="D215" s="218" t="s">
        <v>138</v>
      </c>
      <c r="E215" s="41"/>
      <c r="F215" s="219" t="s">
        <v>495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138</v>
      </c>
      <c r="AU215" s="18" t="s">
        <v>77</v>
      </c>
    </row>
    <row r="216" s="15" customFormat="1">
      <c r="A216" s="15"/>
      <c r="B216" s="261"/>
      <c r="C216" s="262"/>
      <c r="D216" s="218" t="s">
        <v>142</v>
      </c>
      <c r="E216" s="263" t="s">
        <v>19</v>
      </c>
      <c r="F216" s="264" t="s">
        <v>497</v>
      </c>
      <c r="G216" s="262"/>
      <c r="H216" s="263" t="s">
        <v>19</v>
      </c>
      <c r="I216" s="265"/>
      <c r="J216" s="262"/>
      <c r="K216" s="262"/>
      <c r="L216" s="266"/>
      <c r="M216" s="267"/>
      <c r="N216" s="268"/>
      <c r="O216" s="268"/>
      <c r="P216" s="268"/>
      <c r="Q216" s="268"/>
      <c r="R216" s="268"/>
      <c r="S216" s="268"/>
      <c r="T216" s="26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0" t="s">
        <v>142</v>
      </c>
      <c r="AU216" s="270" t="s">
        <v>77</v>
      </c>
      <c r="AV216" s="15" t="s">
        <v>77</v>
      </c>
      <c r="AW216" s="15" t="s">
        <v>31</v>
      </c>
      <c r="AX216" s="15" t="s">
        <v>69</v>
      </c>
      <c r="AY216" s="270" t="s">
        <v>128</v>
      </c>
    </row>
    <row r="217" s="15" customFormat="1">
      <c r="A217" s="15"/>
      <c r="B217" s="261"/>
      <c r="C217" s="262"/>
      <c r="D217" s="218" t="s">
        <v>142</v>
      </c>
      <c r="E217" s="263" t="s">
        <v>19</v>
      </c>
      <c r="F217" s="264" t="s">
        <v>498</v>
      </c>
      <c r="G217" s="262"/>
      <c r="H217" s="263" t="s">
        <v>19</v>
      </c>
      <c r="I217" s="265"/>
      <c r="J217" s="262"/>
      <c r="K217" s="262"/>
      <c r="L217" s="266"/>
      <c r="M217" s="267"/>
      <c r="N217" s="268"/>
      <c r="O217" s="268"/>
      <c r="P217" s="268"/>
      <c r="Q217" s="268"/>
      <c r="R217" s="268"/>
      <c r="S217" s="268"/>
      <c r="T217" s="26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0" t="s">
        <v>142</v>
      </c>
      <c r="AU217" s="270" t="s">
        <v>77</v>
      </c>
      <c r="AV217" s="15" t="s">
        <v>77</v>
      </c>
      <c r="AW217" s="15" t="s">
        <v>31</v>
      </c>
      <c r="AX217" s="15" t="s">
        <v>69</v>
      </c>
      <c r="AY217" s="270" t="s">
        <v>128</v>
      </c>
    </row>
    <row r="218" s="13" customFormat="1">
      <c r="A218" s="13"/>
      <c r="B218" s="225"/>
      <c r="C218" s="226"/>
      <c r="D218" s="218" t="s">
        <v>142</v>
      </c>
      <c r="E218" s="227" t="s">
        <v>19</v>
      </c>
      <c r="F218" s="228" t="s">
        <v>77</v>
      </c>
      <c r="G218" s="226"/>
      <c r="H218" s="229">
        <v>1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142</v>
      </c>
      <c r="AU218" s="235" t="s">
        <v>77</v>
      </c>
      <c r="AV218" s="13" t="s">
        <v>79</v>
      </c>
      <c r="AW218" s="13" t="s">
        <v>31</v>
      </c>
      <c r="AX218" s="13" t="s">
        <v>77</v>
      </c>
      <c r="AY218" s="235" t="s">
        <v>128</v>
      </c>
    </row>
    <row r="219" s="2" customFormat="1" ht="16.5" customHeight="1">
      <c r="A219" s="39"/>
      <c r="B219" s="40"/>
      <c r="C219" s="205" t="s">
        <v>432</v>
      </c>
      <c r="D219" s="205" t="s">
        <v>131</v>
      </c>
      <c r="E219" s="206" t="s">
        <v>500</v>
      </c>
      <c r="F219" s="207" t="s">
        <v>501</v>
      </c>
      <c r="G219" s="208" t="s">
        <v>134</v>
      </c>
      <c r="H219" s="209">
        <v>5</v>
      </c>
      <c r="I219" s="210"/>
      <c r="J219" s="211">
        <f>ROUND(I219*H219,2)</f>
        <v>0</v>
      </c>
      <c r="K219" s="207" t="s">
        <v>19</v>
      </c>
      <c r="L219" s="45"/>
      <c r="M219" s="212" t="s">
        <v>19</v>
      </c>
      <c r="N219" s="213" t="s">
        <v>40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462</v>
      </c>
      <c r="AT219" s="216" t="s">
        <v>131</v>
      </c>
      <c r="AU219" s="216" t="s">
        <v>77</v>
      </c>
      <c r="AY219" s="18" t="s">
        <v>128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77</v>
      </c>
      <c r="BK219" s="217">
        <f>ROUND(I219*H219,2)</f>
        <v>0</v>
      </c>
      <c r="BL219" s="18" t="s">
        <v>462</v>
      </c>
      <c r="BM219" s="216" t="s">
        <v>724</v>
      </c>
    </row>
    <row r="220" s="2" customFormat="1">
      <c r="A220" s="39"/>
      <c r="B220" s="40"/>
      <c r="C220" s="41"/>
      <c r="D220" s="218" t="s">
        <v>138</v>
      </c>
      <c r="E220" s="41"/>
      <c r="F220" s="219" t="s">
        <v>503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138</v>
      </c>
      <c r="AU220" s="18" t="s">
        <v>77</v>
      </c>
    </row>
    <row r="221" s="15" customFormat="1">
      <c r="A221" s="15"/>
      <c r="B221" s="261"/>
      <c r="C221" s="262"/>
      <c r="D221" s="218" t="s">
        <v>142</v>
      </c>
      <c r="E221" s="263" t="s">
        <v>19</v>
      </c>
      <c r="F221" s="264" t="s">
        <v>504</v>
      </c>
      <c r="G221" s="262"/>
      <c r="H221" s="263" t="s">
        <v>19</v>
      </c>
      <c r="I221" s="265"/>
      <c r="J221" s="262"/>
      <c r="K221" s="262"/>
      <c r="L221" s="266"/>
      <c r="M221" s="267"/>
      <c r="N221" s="268"/>
      <c r="O221" s="268"/>
      <c r="P221" s="268"/>
      <c r="Q221" s="268"/>
      <c r="R221" s="268"/>
      <c r="S221" s="268"/>
      <c r="T221" s="26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0" t="s">
        <v>142</v>
      </c>
      <c r="AU221" s="270" t="s">
        <v>77</v>
      </c>
      <c r="AV221" s="15" t="s">
        <v>77</v>
      </c>
      <c r="AW221" s="15" t="s">
        <v>31</v>
      </c>
      <c r="AX221" s="15" t="s">
        <v>69</v>
      </c>
      <c r="AY221" s="270" t="s">
        <v>128</v>
      </c>
    </row>
    <row r="222" s="13" customFormat="1">
      <c r="A222" s="13"/>
      <c r="B222" s="225"/>
      <c r="C222" s="226"/>
      <c r="D222" s="218" t="s">
        <v>142</v>
      </c>
      <c r="E222" s="227" t="s">
        <v>19</v>
      </c>
      <c r="F222" s="228" t="s">
        <v>151</v>
      </c>
      <c r="G222" s="226"/>
      <c r="H222" s="229">
        <v>5</v>
      </c>
      <c r="I222" s="230"/>
      <c r="J222" s="226"/>
      <c r="K222" s="226"/>
      <c r="L222" s="231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142</v>
      </c>
      <c r="AU222" s="235" t="s">
        <v>77</v>
      </c>
      <c r="AV222" s="13" t="s">
        <v>79</v>
      </c>
      <c r="AW222" s="13" t="s">
        <v>31</v>
      </c>
      <c r="AX222" s="13" t="s">
        <v>77</v>
      </c>
      <c r="AY222" s="235" t="s">
        <v>128</v>
      </c>
    </row>
    <row r="223" s="2" customFormat="1" ht="6.96" customHeight="1">
      <c r="A223" s="39"/>
      <c r="B223" s="60"/>
      <c r="C223" s="61"/>
      <c r="D223" s="61"/>
      <c r="E223" s="61"/>
      <c r="F223" s="61"/>
      <c r="G223" s="61"/>
      <c r="H223" s="61"/>
      <c r="I223" s="61"/>
      <c r="J223" s="61"/>
      <c r="K223" s="61"/>
      <c r="L223" s="45"/>
      <c r="M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</row>
  </sheetData>
  <sheetProtection sheet="1" autoFilter="0" formatColumns="0" formatRows="0" objects="1" scenarios="1" spinCount="100000" saltValue="YwItR/N879GDRo55GytEMaFGDPeKn9yJbnsBMLMgu6IPh9gUN4snp5FljcXnbojA6rUBIQzv7XGCOz56eLGMbA==" hashValue="wBrLXOpdPmWC1r/pZNZjNeDZeLp+X3HcYDxLX6EjNIpWNiM/ZlMFVj0eix7KgoJRJTl3VyvTdI+QQgw+nzdI7g==" algorithmName="SHA-512" password="CC35"/>
  <autoFilter ref="C89:K22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104" r:id="rId1" display="https://podminky.urs.cz/item/CS_URS_2022_01/997013212"/>
    <hyperlink ref="F112" r:id="rId2" display="https://podminky.urs.cz/item/CS_URS_2022_01/997013635"/>
    <hyperlink ref="F120" r:id="rId3" display="https://podminky.urs.cz/item/CS_URS_2022_01/722173113"/>
    <hyperlink ref="F124" r:id="rId4" display="https://podminky.urs.cz/item/CS_URS_2022_01/722175002"/>
    <hyperlink ref="F128" r:id="rId5" display="https://podminky.urs.cz/item/CS_URS_2022_01/722182011"/>
    <hyperlink ref="F132" r:id="rId6" display="https://podminky.urs.cz/item/CS_URS_2022_01/722190401"/>
    <hyperlink ref="F136" r:id="rId7" display="https://podminky.urs.cz/item/CS_URS_2022_01/722232122"/>
    <hyperlink ref="F140" r:id="rId8" display="https://podminky.urs.cz/item/CS_URS_2022_01/998722201"/>
    <hyperlink ref="F158" r:id="rId9" display="https://podminky.urs.cz/item/CS_URS_2022_01/998731102"/>
    <hyperlink ref="F174" r:id="rId10" display="https://podminky.urs.cz/item/CS_URS_2022_01/998734102"/>
    <hyperlink ref="F188" r:id="rId11" display="https://podminky.urs.cz/item/CS_URS_2022_01/767610115"/>
    <hyperlink ref="F194" r:id="rId12" display="https://podminky.urs.cz/item/CS_URS_2022_01/998767101"/>
    <hyperlink ref="F212" r:id="rId13" display="https://podminky.urs.cz/item/CS_URS_2022_01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výměna kotlu TP emisní třída 4/8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725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ROUND((SUM(BE85:BE182)),  2)</f>
        <v>0</v>
      </c>
      <c r="G33" s="39"/>
      <c r="H33" s="39"/>
      <c r="I33" s="149">
        <v>0.20999999999999999</v>
      </c>
      <c r="J33" s="148">
        <f>ROUND(((SUM(BE85:BE182))*I33),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ROUND((SUM(BF85:BF182)),  2)</f>
        <v>0</v>
      </c>
      <c r="G34" s="39"/>
      <c r="H34" s="39"/>
      <c r="I34" s="149">
        <v>0.14999999999999999</v>
      </c>
      <c r="J34" s="148">
        <f>ROUND(((SUM(BF85:BF182))*I34),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ROUND((SUM(BG85:BG182)),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ROUND((SUM(BH85:BH182)),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ROUND((SUM(BI85:BI182)),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výměna kotlu TP emisní třída 4/8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Jaroměřice n/R VB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176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177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178</v>
      </c>
      <c r="E62" s="175"/>
      <c r="F62" s="175"/>
      <c r="G62" s="175"/>
      <c r="H62" s="175"/>
      <c r="I62" s="175"/>
      <c r="J62" s="176">
        <f>J111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180</v>
      </c>
      <c r="E63" s="175"/>
      <c r="F63" s="175"/>
      <c r="G63" s="175"/>
      <c r="H63" s="175"/>
      <c r="I63" s="175"/>
      <c r="J63" s="176">
        <f>J131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181</v>
      </c>
      <c r="E64" s="175"/>
      <c r="F64" s="175"/>
      <c r="G64" s="175"/>
      <c r="H64" s="175"/>
      <c r="I64" s="175"/>
      <c r="J64" s="176">
        <f>J145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183</v>
      </c>
      <c r="E65" s="169"/>
      <c r="F65" s="169"/>
      <c r="G65" s="169"/>
      <c r="H65" s="169"/>
      <c r="I65" s="169"/>
      <c r="J65" s="170">
        <f>J155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113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výměna kotlu TP emisní třída 4/8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102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04 - Jaroměřice n/R VB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2. 2. 2022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30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28</v>
      </c>
      <c r="D82" s="41"/>
      <c r="E82" s="41"/>
      <c r="F82" s="28" t="str">
        <f>IF(E18="","",E18)</f>
        <v>Vyplň údaj</v>
      </c>
      <c r="G82" s="41"/>
      <c r="H82" s="41"/>
      <c r="I82" s="33" t="s">
        <v>32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114</v>
      </c>
      <c r="D84" s="181" t="s">
        <v>54</v>
      </c>
      <c r="E84" s="181" t="s">
        <v>50</v>
      </c>
      <c r="F84" s="181" t="s">
        <v>51</v>
      </c>
      <c r="G84" s="181" t="s">
        <v>115</v>
      </c>
      <c r="H84" s="181" t="s">
        <v>116</v>
      </c>
      <c r="I84" s="181" t="s">
        <v>117</v>
      </c>
      <c r="J84" s="181" t="s">
        <v>106</v>
      </c>
      <c r="K84" s="182" t="s">
        <v>118</v>
      </c>
      <c r="L84" s="183"/>
      <c r="M84" s="93" t="s">
        <v>19</v>
      </c>
      <c r="N84" s="94" t="s">
        <v>39</v>
      </c>
      <c r="O84" s="94" t="s">
        <v>119</v>
      </c>
      <c r="P84" s="94" t="s">
        <v>120</v>
      </c>
      <c r="Q84" s="94" t="s">
        <v>121</v>
      </c>
      <c r="R84" s="94" t="s">
        <v>122</v>
      </c>
      <c r="S84" s="94" t="s">
        <v>123</v>
      </c>
      <c r="T84" s="95" t="s">
        <v>124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125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P86+P155</f>
        <v>0</v>
      </c>
      <c r="Q85" s="97"/>
      <c r="R85" s="186">
        <f>R86+R155</f>
        <v>0.2862105399</v>
      </c>
      <c r="S85" s="97"/>
      <c r="T85" s="187">
        <f>T86+T155</f>
        <v>0.22735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68</v>
      </c>
      <c r="AU85" s="18" t="s">
        <v>107</v>
      </c>
      <c r="BK85" s="188">
        <f>BK86+BK155</f>
        <v>0</v>
      </c>
    </row>
    <row r="86" s="12" customFormat="1" ht="25.92" customHeight="1">
      <c r="A86" s="12"/>
      <c r="B86" s="189"/>
      <c r="C86" s="190"/>
      <c r="D86" s="191" t="s">
        <v>68</v>
      </c>
      <c r="E86" s="192" t="s">
        <v>263</v>
      </c>
      <c r="F86" s="192" t="s">
        <v>264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P87+P111+P131+P145</f>
        <v>0</v>
      </c>
      <c r="Q86" s="197"/>
      <c r="R86" s="198">
        <f>R87+R111+R131+R145</f>
        <v>0.28602053989999998</v>
      </c>
      <c r="S86" s="197"/>
      <c r="T86" s="199">
        <f>T87+T111+T131+T145</f>
        <v>0.22735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68</v>
      </c>
      <c r="AU86" s="201" t="s">
        <v>69</v>
      </c>
      <c r="AY86" s="200" t="s">
        <v>128</v>
      </c>
      <c r="BK86" s="202">
        <f>BK87+BK111+BK131+BK145</f>
        <v>0</v>
      </c>
    </row>
    <row r="87" s="12" customFormat="1" ht="22.8" customHeight="1">
      <c r="A87" s="12"/>
      <c r="B87" s="189"/>
      <c r="C87" s="190"/>
      <c r="D87" s="191" t="s">
        <v>68</v>
      </c>
      <c r="E87" s="203" t="s">
        <v>265</v>
      </c>
      <c r="F87" s="203" t="s">
        <v>266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SUM(P88:P110)</f>
        <v>0</v>
      </c>
      <c r="Q87" s="197"/>
      <c r="R87" s="198">
        <f>SUM(R88:R110)</f>
        <v>0.018079999999999999</v>
      </c>
      <c r="S87" s="197"/>
      <c r="T87" s="199">
        <f>SUM(T88:T110)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68</v>
      </c>
      <c r="AU87" s="201" t="s">
        <v>77</v>
      </c>
      <c r="AY87" s="200" t="s">
        <v>128</v>
      </c>
      <c r="BK87" s="202">
        <f>SUM(BK88:BK110)</f>
        <v>0</v>
      </c>
    </row>
    <row r="88" s="2" customFormat="1" ht="16.5" customHeight="1">
      <c r="A88" s="39"/>
      <c r="B88" s="40"/>
      <c r="C88" s="205" t="s">
        <v>77</v>
      </c>
      <c r="D88" s="205" t="s">
        <v>131</v>
      </c>
      <c r="E88" s="206" t="s">
        <v>268</v>
      </c>
      <c r="F88" s="207" t="s">
        <v>269</v>
      </c>
      <c r="G88" s="208" t="s">
        <v>219</v>
      </c>
      <c r="H88" s="209">
        <v>7</v>
      </c>
      <c r="I88" s="210"/>
      <c r="J88" s="211">
        <f>ROUND(I88*H88,2)</f>
        <v>0</v>
      </c>
      <c r="K88" s="207" t="s">
        <v>135</v>
      </c>
      <c r="L88" s="45"/>
      <c r="M88" s="212" t="s">
        <v>19</v>
      </c>
      <c r="N88" s="213" t="s">
        <v>40</v>
      </c>
      <c r="O88" s="85"/>
      <c r="P88" s="214">
        <f>O88*H88</f>
        <v>0</v>
      </c>
      <c r="Q88" s="214">
        <v>0.00020000000000000001</v>
      </c>
      <c r="R88" s="214">
        <f>Q88*H88</f>
        <v>0.0014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270</v>
      </c>
      <c r="AT88" s="216" t="s">
        <v>131</v>
      </c>
      <c r="AU88" s="216" t="s">
        <v>79</v>
      </c>
      <c r="AY88" s="18" t="s">
        <v>128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270</v>
      </c>
      <c r="BM88" s="216" t="s">
        <v>726</v>
      </c>
    </row>
    <row r="89" s="2" customFormat="1">
      <c r="A89" s="39"/>
      <c r="B89" s="40"/>
      <c r="C89" s="41"/>
      <c r="D89" s="218" t="s">
        <v>138</v>
      </c>
      <c r="E89" s="41"/>
      <c r="F89" s="219" t="s">
        <v>272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138</v>
      </c>
      <c r="AU89" s="18" t="s">
        <v>79</v>
      </c>
    </row>
    <row r="90" s="2" customFormat="1">
      <c r="A90" s="39"/>
      <c r="B90" s="40"/>
      <c r="C90" s="41"/>
      <c r="D90" s="223" t="s">
        <v>140</v>
      </c>
      <c r="E90" s="41"/>
      <c r="F90" s="224" t="s">
        <v>273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140</v>
      </c>
      <c r="AU90" s="18" t="s">
        <v>79</v>
      </c>
    </row>
    <row r="91" s="13" customFormat="1">
      <c r="A91" s="13"/>
      <c r="B91" s="225"/>
      <c r="C91" s="226"/>
      <c r="D91" s="218" t="s">
        <v>142</v>
      </c>
      <c r="E91" s="227" t="s">
        <v>19</v>
      </c>
      <c r="F91" s="228" t="s">
        <v>727</v>
      </c>
      <c r="G91" s="226"/>
      <c r="H91" s="229">
        <v>7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142</v>
      </c>
      <c r="AU91" s="235" t="s">
        <v>79</v>
      </c>
      <c r="AV91" s="13" t="s">
        <v>79</v>
      </c>
      <c r="AW91" s="13" t="s">
        <v>31</v>
      </c>
      <c r="AX91" s="13" t="s">
        <v>77</v>
      </c>
      <c r="AY91" s="235" t="s">
        <v>128</v>
      </c>
    </row>
    <row r="92" s="2" customFormat="1" ht="16.5" customHeight="1">
      <c r="A92" s="39"/>
      <c r="B92" s="40"/>
      <c r="C92" s="205" t="s">
        <v>79</v>
      </c>
      <c r="D92" s="205" t="s">
        <v>131</v>
      </c>
      <c r="E92" s="206" t="s">
        <v>276</v>
      </c>
      <c r="F92" s="207" t="s">
        <v>277</v>
      </c>
      <c r="G92" s="208" t="s">
        <v>219</v>
      </c>
      <c r="H92" s="209">
        <v>7</v>
      </c>
      <c r="I92" s="210"/>
      <c r="J92" s="211">
        <f>ROUND(I92*H92,2)</f>
        <v>0</v>
      </c>
      <c r="K92" s="207" t="s">
        <v>135</v>
      </c>
      <c r="L92" s="45"/>
      <c r="M92" s="212" t="s">
        <v>19</v>
      </c>
      <c r="N92" s="213" t="s">
        <v>40</v>
      </c>
      <c r="O92" s="85"/>
      <c r="P92" s="214">
        <f>O92*H92</f>
        <v>0</v>
      </c>
      <c r="Q92" s="214">
        <v>0.00072999999999999996</v>
      </c>
      <c r="R92" s="214">
        <f>Q92*H92</f>
        <v>0.00511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270</v>
      </c>
      <c r="AT92" s="216" t="s">
        <v>131</v>
      </c>
      <c r="AU92" s="216" t="s">
        <v>79</v>
      </c>
      <c r="AY92" s="18" t="s">
        <v>128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270</v>
      </c>
      <c r="BM92" s="216" t="s">
        <v>728</v>
      </c>
    </row>
    <row r="93" s="2" customFormat="1">
      <c r="A93" s="39"/>
      <c r="B93" s="40"/>
      <c r="C93" s="41"/>
      <c r="D93" s="218" t="s">
        <v>138</v>
      </c>
      <c r="E93" s="41"/>
      <c r="F93" s="219" t="s">
        <v>279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138</v>
      </c>
      <c r="AU93" s="18" t="s">
        <v>79</v>
      </c>
    </row>
    <row r="94" s="2" customFormat="1">
      <c r="A94" s="39"/>
      <c r="B94" s="40"/>
      <c r="C94" s="41"/>
      <c r="D94" s="223" t="s">
        <v>140</v>
      </c>
      <c r="E94" s="41"/>
      <c r="F94" s="224" t="s">
        <v>280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79</v>
      </c>
    </row>
    <row r="95" s="13" customFormat="1">
      <c r="A95" s="13"/>
      <c r="B95" s="225"/>
      <c r="C95" s="226"/>
      <c r="D95" s="218" t="s">
        <v>142</v>
      </c>
      <c r="E95" s="227" t="s">
        <v>19</v>
      </c>
      <c r="F95" s="228" t="s">
        <v>727</v>
      </c>
      <c r="G95" s="226"/>
      <c r="H95" s="229">
        <v>7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142</v>
      </c>
      <c r="AU95" s="235" t="s">
        <v>79</v>
      </c>
      <c r="AV95" s="13" t="s">
        <v>79</v>
      </c>
      <c r="AW95" s="13" t="s">
        <v>31</v>
      </c>
      <c r="AX95" s="13" t="s">
        <v>77</v>
      </c>
      <c r="AY95" s="235" t="s">
        <v>128</v>
      </c>
    </row>
    <row r="96" s="2" customFormat="1" ht="16.5" customHeight="1">
      <c r="A96" s="39"/>
      <c r="B96" s="40"/>
      <c r="C96" s="205" t="s">
        <v>164</v>
      </c>
      <c r="D96" s="205" t="s">
        <v>131</v>
      </c>
      <c r="E96" s="206" t="s">
        <v>281</v>
      </c>
      <c r="F96" s="207" t="s">
        <v>282</v>
      </c>
      <c r="G96" s="208" t="s">
        <v>219</v>
      </c>
      <c r="H96" s="209">
        <v>7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0.0016199999999999999</v>
      </c>
      <c r="R96" s="214">
        <f>Q96*H96</f>
        <v>0.011339999999999999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270</v>
      </c>
      <c r="AT96" s="216" t="s">
        <v>131</v>
      </c>
      <c r="AU96" s="216" t="s">
        <v>79</v>
      </c>
      <c r="AY96" s="18" t="s">
        <v>128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270</v>
      </c>
      <c r="BM96" s="216" t="s">
        <v>729</v>
      </c>
    </row>
    <row r="97" s="2" customFormat="1">
      <c r="A97" s="39"/>
      <c r="B97" s="40"/>
      <c r="C97" s="41"/>
      <c r="D97" s="218" t="s">
        <v>138</v>
      </c>
      <c r="E97" s="41"/>
      <c r="F97" s="219" t="s">
        <v>284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79</v>
      </c>
    </row>
    <row r="98" s="2" customFormat="1">
      <c r="A98" s="39"/>
      <c r="B98" s="40"/>
      <c r="C98" s="41"/>
      <c r="D98" s="223" t="s">
        <v>140</v>
      </c>
      <c r="E98" s="41"/>
      <c r="F98" s="224" t="s">
        <v>285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79</v>
      </c>
    </row>
    <row r="99" s="13" customFormat="1">
      <c r="A99" s="13"/>
      <c r="B99" s="225"/>
      <c r="C99" s="226"/>
      <c r="D99" s="218" t="s">
        <v>142</v>
      </c>
      <c r="E99" s="227" t="s">
        <v>19</v>
      </c>
      <c r="F99" s="228" t="s">
        <v>727</v>
      </c>
      <c r="G99" s="226"/>
      <c r="H99" s="229">
        <v>7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142</v>
      </c>
      <c r="AU99" s="235" t="s">
        <v>79</v>
      </c>
      <c r="AV99" s="13" t="s">
        <v>79</v>
      </c>
      <c r="AW99" s="13" t="s">
        <v>31</v>
      </c>
      <c r="AX99" s="13" t="s">
        <v>77</v>
      </c>
      <c r="AY99" s="235" t="s">
        <v>128</v>
      </c>
    </row>
    <row r="100" s="2" customFormat="1" ht="16.5" customHeight="1">
      <c r="A100" s="39"/>
      <c r="B100" s="40"/>
      <c r="C100" s="205" t="s">
        <v>136</v>
      </c>
      <c r="D100" s="205" t="s">
        <v>131</v>
      </c>
      <c r="E100" s="206" t="s">
        <v>287</v>
      </c>
      <c r="F100" s="207" t="s">
        <v>288</v>
      </c>
      <c r="G100" s="208" t="s">
        <v>289</v>
      </c>
      <c r="H100" s="209">
        <v>1</v>
      </c>
      <c r="I100" s="210"/>
      <c r="J100" s="211">
        <f>ROUND(I100*H100,2)</f>
        <v>0</v>
      </c>
      <c r="K100" s="207" t="s">
        <v>135</v>
      </c>
      <c r="L100" s="45"/>
      <c r="M100" s="212" t="s">
        <v>19</v>
      </c>
      <c r="N100" s="213" t="s">
        <v>40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270</v>
      </c>
      <c r="AT100" s="216" t="s">
        <v>131</v>
      </c>
      <c r="AU100" s="216" t="s">
        <v>79</v>
      </c>
      <c r="AY100" s="18" t="s">
        <v>128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270</v>
      </c>
      <c r="BM100" s="216" t="s">
        <v>730</v>
      </c>
    </row>
    <row r="101" s="2" customFormat="1">
      <c r="A101" s="39"/>
      <c r="B101" s="40"/>
      <c r="C101" s="41"/>
      <c r="D101" s="218" t="s">
        <v>138</v>
      </c>
      <c r="E101" s="41"/>
      <c r="F101" s="219" t="s">
        <v>291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138</v>
      </c>
      <c r="AU101" s="18" t="s">
        <v>79</v>
      </c>
    </row>
    <row r="102" s="2" customFormat="1">
      <c r="A102" s="39"/>
      <c r="B102" s="40"/>
      <c r="C102" s="41"/>
      <c r="D102" s="223" t="s">
        <v>140</v>
      </c>
      <c r="E102" s="41"/>
      <c r="F102" s="224" t="s">
        <v>292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79</v>
      </c>
    </row>
    <row r="103" s="13" customFormat="1">
      <c r="A103" s="13"/>
      <c r="B103" s="225"/>
      <c r="C103" s="226"/>
      <c r="D103" s="218" t="s">
        <v>142</v>
      </c>
      <c r="E103" s="227" t="s">
        <v>19</v>
      </c>
      <c r="F103" s="228" t="s">
        <v>293</v>
      </c>
      <c r="G103" s="226"/>
      <c r="H103" s="229">
        <v>1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79</v>
      </c>
      <c r="AV103" s="13" t="s">
        <v>79</v>
      </c>
      <c r="AW103" s="13" t="s">
        <v>31</v>
      </c>
      <c r="AX103" s="13" t="s">
        <v>77</v>
      </c>
      <c r="AY103" s="235" t="s">
        <v>128</v>
      </c>
    </row>
    <row r="104" s="2" customFormat="1" ht="16.5" customHeight="1">
      <c r="A104" s="39"/>
      <c r="B104" s="40"/>
      <c r="C104" s="205" t="s">
        <v>151</v>
      </c>
      <c r="D104" s="205" t="s">
        <v>131</v>
      </c>
      <c r="E104" s="206" t="s">
        <v>295</v>
      </c>
      <c r="F104" s="207" t="s">
        <v>296</v>
      </c>
      <c r="G104" s="208" t="s">
        <v>289</v>
      </c>
      <c r="H104" s="209">
        <v>1</v>
      </c>
      <c r="I104" s="210"/>
      <c r="J104" s="211">
        <f>ROUND(I104*H104,2)</f>
        <v>0</v>
      </c>
      <c r="K104" s="207" t="s">
        <v>135</v>
      </c>
      <c r="L104" s="45"/>
      <c r="M104" s="212" t="s">
        <v>19</v>
      </c>
      <c r="N104" s="213" t="s">
        <v>40</v>
      </c>
      <c r="O104" s="85"/>
      <c r="P104" s="214">
        <f>O104*H104</f>
        <v>0</v>
      </c>
      <c r="Q104" s="214">
        <v>0.00023000000000000001</v>
      </c>
      <c r="R104" s="214">
        <f>Q104*H104</f>
        <v>0.00023000000000000001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270</v>
      </c>
      <c r="AT104" s="216" t="s">
        <v>131</v>
      </c>
      <c r="AU104" s="216" t="s">
        <v>79</v>
      </c>
      <c r="AY104" s="18" t="s">
        <v>128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270</v>
      </c>
      <c r="BM104" s="216" t="s">
        <v>731</v>
      </c>
    </row>
    <row r="105" s="2" customFormat="1">
      <c r="A105" s="39"/>
      <c r="B105" s="40"/>
      <c r="C105" s="41"/>
      <c r="D105" s="218" t="s">
        <v>138</v>
      </c>
      <c r="E105" s="41"/>
      <c r="F105" s="219" t="s">
        <v>298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138</v>
      </c>
      <c r="AU105" s="18" t="s">
        <v>79</v>
      </c>
    </row>
    <row r="106" s="2" customFormat="1">
      <c r="A106" s="39"/>
      <c r="B106" s="40"/>
      <c r="C106" s="41"/>
      <c r="D106" s="223" t="s">
        <v>140</v>
      </c>
      <c r="E106" s="41"/>
      <c r="F106" s="224" t="s">
        <v>299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79</v>
      </c>
    </row>
    <row r="107" s="13" customFormat="1">
      <c r="A107" s="13"/>
      <c r="B107" s="225"/>
      <c r="C107" s="226"/>
      <c r="D107" s="218" t="s">
        <v>142</v>
      </c>
      <c r="E107" s="227" t="s">
        <v>19</v>
      </c>
      <c r="F107" s="228" t="s">
        <v>300</v>
      </c>
      <c r="G107" s="226"/>
      <c r="H107" s="229">
        <v>1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142</v>
      </c>
      <c r="AU107" s="235" t="s">
        <v>79</v>
      </c>
      <c r="AV107" s="13" t="s">
        <v>79</v>
      </c>
      <c r="AW107" s="13" t="s">
        <v>31</v>
      </c>
      <c r="AX107" s="13" t="s">
        <v>77</v>
      </c>
      <c r="AY107" s="235" t="s">
        <v>128</v>
      </c>
    </row>
    <row r="108" s="2" customFormat="1" ht="16.5" customHeight="1">
      <c r="A108" s="39"/>
      <c r="B108" s="40"/>
      <c r="C108" s="205" t="s">
        <v>197</v>
      </c>
      <c r="D108" s="205" t="s">
        <v>131</v>
      </c>
      <c r="E108" s="206" t="s">
        <v>302</v>
      </c>
      <c r="F108" s="207" t="s">
        <v>303</v>
      </c>
      <c r="G108" s="208" t="s">
        <v>304</v>
      </c>
      <c r="H108" s="250"/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40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270</v>
      </c>
      <c r="AT108" s="216" t="s">
        <v>131</v>
      </c>
      <c r="AU108" s="216" t="s">
        <v>79</v>
      </c>
      <c r="AY108" s="18" t="s">
        <v>128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270</v>
      </c>
      <c r="BM108" s="216" t="s">
        <v>732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306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79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307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79</v>
      </c>
    </row>
    <row r="111" s="12" customFormat="1" ht="22.8" customHeight="1">
      <c r="A111" s="12"/>
      <c r="B111" s="189"/>
      <c r="C111" s="190"/>
      <c r="D111" s="191" t="s">
        <v>68</v>
      </c>
      <c r="E111" s="203" t="s">
        <v>308</v>
      </c>
      <c r="F111" s="203" t="s">
        <v>309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SUM(P112:P130)</f>
        <v>0</v>
      </c>
      <c r="Q111" s="197"/>
      <c r="R111" s="198">
        <f>SUM(R112:R130)</f>
        <v>0.2665294225</v>
      </c>
      <c r="S111" s="197"/>
      <c r="T111" s="199">
        <f>SUM(T112:T130)</f>
        <v>0.22625000000000001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79</v>
      </c>
      <c r="AT111" s="201" t="s">
        <v>68</v>
      </c>
      <c r="AU111" s="201" t="s">
        <v>77</v>
      </c>
      <c r="AY111" s="200" t="s">
        <v>128</v>
      </c>
      <c r="BK111" s="202">
        <f>SUM(BK112:BK130)</f>
        <v>0</v>
      </c>
    </row>
    <row r="112" s="2" customFormat="1" ht="16.5" customHeight="1">
      <c r="A112" s="39"/>
      <c r="B112" s="40"/>
      <c r="C112" s="205" t="s">
        <v>224</v>
      </c>
      <c r="D112" s="205" t="s">
        <v>131</v>
      </c>
      <c r="E112" s="206" t="s">
        <v>311</v>
      </c>
      <c r="F112" s="207" t="s">
        <v>312</v>
      </c>
      <c r="G112" s="208" t="s">
        <v>213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40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270</v>
      </c>
      <c r="AT112" s="216" t="s">
        <v>131</v>
      </c>
      <c r="AU112" s="216" t="s">
        <v>79</v>
      </c>
      <c r="AY112" s="18" t="s">
        <v>128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77</v>
      </c>
      <c r="BK112" s="217">
        <f>ROUND(I112*H112,2)</f>
        <v>0</v>
      </c>
      <c r="BL112" s="18" t="s">
        <v>270</v>
      </c>
      <c r="BM112" s="216" t="s">
        <v>733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314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79</v>
      </c>
    </row>
    <row r="114" s="2" customFormat="1" ht="16.5" customHeight="1">
      <c r="A114" s="39"/>
      <c r="B114" s="40"/>
      <c r="C114" s="205" t="s">
        <v>233</v>
      </c>
      <c r="D114" s="205" t="s">
        <v>131</v>
      </c>
      <c r="E114" s="206" t="s">
        <v>316</v>
      </c>
      <c r="F114" s="207" t="s">
        <v>317</v>
      </c>
      <c r="G114" s="208" t="s">
        <v>289</v>
      </c>
      <c r="H114" s="209">
        <v>1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40</v>
      </c>
      <c r="O114" s="85"/>
      <c r="P114" s="214">
        <f>O114*H114</f>
        <v>0</v>
      </c>
      <c r="Q114" s="214">
        <v>0.00017255999999999999</v>
      </c>
      <c r="R114" s="214">
        <f>Q114*H114</f>
        <v>0.00017255999999999999</v>
      </c>
      <c r="S114" s="214">
        <v>0.22625000000000001</v>
      </c>
      <c r="T114" s="215">
        <f>S114*H114</f>
        <v>0.22625000000000001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270</v>
      </c>
      <c r="AT114" s="216" t="s">
        <v>131</v>
      </c>
      <c r="AU114" s="216" t="s">
        <v>79</v>
      </c>
      <c r="AY114" s="18" t="s">
        <v>128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77</v>
      </c>
      <c r="BK114" s="217">
        <f>ROUND(I114*H114,2)</f>
        <v>0</v>
      </c>
      <c r="BL114" s="18" t="s">
        <v>270</v>
      </c>
      <c r="BM114" s="216" t="s">
        <v>734</v>
      </c>
    </row>
    <row r="115" s="2" customFormat="1">
      <c r="A115" s="39"/>
      <c r="B115" s="40"/>
      <c r="C115" s="41"/>
      <c r="D115" s="218" t="s">
        <v>138</v>
      </c>
      <c r="E115" s="41"/>
      <c r="F115" s="219" t="s">
        <v>319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138</v>
      </c>
      <c r="AU115" s="18" t="s">
        <v>79</v>
      </c>
    </row>
    <row r="116" s="2" customFormat="1" ht="21.75" customHeight="1">
      <c r="A116" s="39"/>
      <c r="B116" s="40"/>
      <c r="C116" s="205" t="s">
        <v>129</v>
      </c>
      <c r="D116" s="205" t="s">
        <v>131</v>
      </c>
      <c r="E116" s="206" t="s">
        <v>550</v>
      </c>
      <c r="F116" s="207" t="s">
        <v>551</v>
      </c>
      <c r="G116" s="208" t="s">
        <v>213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40</v>
      </c>
      <c r="O116" s="85"/>
      <c r="P116" s="214">
        <f>O116*H116</f>
        <v>0</v>
      </c>
      <c r="Q116" s="214">
        <v>0.0083568624999999994</v>
      </c>
      <c r="R116" s="214">
        <f>Q116*H116</f>
        <v>0.0083568624999999994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270</v>
      </c>
      <c r="AT116" s="216" t="s">
        <v>131</v>
      </c>
      <c r="AU116" s="216" t="s">
        <v>79</v>
      </c>
      <c r="AY116" s="18" t="s">
        <v>128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77</v>
      </c>
      <c r="BK116" s="217">
        <f>ROUND(I116*H116,2)</f>
        <v>0</v>
      </c>
      <c r="BL116" s="18" t="s">
        <v>270</v>
      </c>
      <c r="BM116" s="216" t="s">
        <v>735</v>
      </c>
    </row>
    <row r="117" s="2" customFormat="1">
      <c r="A117" s="39"/>
      <c r="B117" s="40"/>
      <c r="C117" s="41"/>
      <c r="D117" s="218" t="s">
        <v>138</v>
      </c>
      <c r="E117" s="41"/>
      <c r="F117" s="219" t="s">
        <v>553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138</v>
      </c>
      <c r="AU117" s="18" t="s">
        <v>79</v>
      </c>
    </row>
    <row r="118" s="15" customFormat="1">
      <c r="A118" s="15"/>
      <c r="B118" s="261"/>
      <c r="C118" s="262"/>
      <c r="D118" s="218" t="s">
        <v>142</v>
      </c>
      <c r="E118" s="263" t="s">
        <v>19</v>
      </c>
      <c r="F118" s="264" t="s">
        <v>554</v>
      </c>
      <c r="G118" s="262"/>
      <c r="H118" s="263" t="s">
        <v>19</v>
      </c>
      <c r="I118" s="265"/>
      <c r="J118" s="262"/>
      <c r="K118" s="262"/>
      <c r="L118" s="266"/>
      <c r="M118" s="267"/>
      <c r="N118" s="268"/>
      <c r="O118" s="268"/>
      <c r="P118" s="268"/>
      <c r="Q118" s="268"/>
      <c r="R118" s="268"/>
      <c r="S118" s="268"/>
      <c r="T118" s="26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0" t="s">
        <v>142</v>
      </c>
      <c r="AU118" s="270" t="s">
        <v>79</v>
      </c>
      <c r="AV118" s="15" t="s">
        <v>77</v>
      </c>
      <c r="AW118" s="15" t="s">
        <v>31</v>
      </c>
      <c r="AX118" s="15" t="s">
        <v>69</v>
      </c>
      <c r="AY118" s="270" t="s">
        <v>128</v>
      </c>
    </row>
    <row r="119" s="15" customFormat="1">
      <c r="A119" s="15"/>
      <c r="B119" s="261"/>
      <c r="C119" s="262"/>
      <c r="D119" s="218" t="s">
        <v>142</v>
      </c>
      <c r="E119" s="263" t="s">
        <v>19</v>
      </c>
      <c r="F119" s="264" t="s">
        <v>555</v>
      </c>
      <c r="G119" s="262"/>
      <c r="H119" s="263" t="s">
        <v>19</v>
      </c>
      <c r="I119" s="265"/>
      <c r="J119" s="262"/>
      <c r="K119" s="262"/>
      <c r="L119" s="266"/>
      <c r="M119" s="267"/>
      <c r="N119" s="268"/>
      <c r="O119" s="268"/>
      <c r="P119" s="268"/>
      <c r="Q119" s="268"/>
      <c r="R119" s="268"/>
      <c r="S119" s="268"/>
      <c r="T119" s="26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0" t="s">
        <v>142</v>
      </c>
      <c r="AU119" s="270" t="s">
        <v>79</v>
      </c>
      <c r="AV119" s="15" t="s">
        <v>77</v>
      </c>
      <c r="AW119" s="15" t="s">
        <v>31</v>
      </c>
      <c r="AX119" s="15" t="s">
        <v>69</v>
      </c>
      <c r="AY119" s="270" t="s">
        <v>128</v>
      </c>
    </row>
    <row r="120" s="15" customFormat="1">
      <c r="A120" s="15"/>
      <c r="B120" s="261"/>
      <c r="C120" s="262"/>
      <c r="D120" s="218" t="s">
        <v>142</v>
      </c>
      <c r="E120" s="263" t="s">
        <v>19</v>
      </c>
      <c r="F120" s="264" t="s">
        <v>556</v>
      </c>
      <c r="G120" s="262"/>
      <c r="H120" s="263" t="s">
        <v>19</v>
      </c>
      <c r="I120" s="265"/>
      <c r="J120" s="262"/>
      <c r="K120" s="262"/>
      <c r="L120" s="266"/>
      <c r="M120" s="267"/>
      <c r="N120" s="268"/>
      <c r="O120" s="268"/>
      <c r="P120" s="268"/>
      <c r="Q120" s="268"/>
      <c r="R120" s="268"/>
      <c r="S120" s="268"/>
      <c r="T120" s="26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0" t="s">
        <v>142</v>
      </c>
      <c r="AU120" s="270" t="s">
        <v>79</v>
      </c>
      <c r="AV120" s="15" t="s">
        <v>77</v>
      </c>
      <c r="AW120" s="15" t="s">
        <v>31</v>
      </c>
      <c r="AX120" s="15" t="s">
        <v>69</v>
      </c>
      <c r="AY120" s="270" t="s">
        <v>128</v>
      </c>
    </row>
    <row r="121" s="13" customFormat="1">
      <c r="A121" s="13"/>
      <c r="B121" s="225"/>
      <c r="C121" s="226"/>
      <c r="D121" s="218" t="s">
        <v>142</v>
      </c>
      <c r="E121" s="227" t="s">
        <v>19</v>
      </c>
      <c r="F121" s="228" t="s">
        <v>557</v>
      </c>
      <c r="G121" s="226"/>
      <c r="H121" s="229">
        <v>1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79</v>
      </c>
      <c r="AV121" s="13" t="s">
        <v>79</v>
      </c>
      <c r="AW121" s="13" t="s">
        <v>31</v>
      </c>
      <c r="AX121" s="13" t="s">
        <v>77</v>
      </c>
      <c r="AY121" s="235" t="s">
        <v>128</v>
      </c>
    </row>
    <row r="122" s="2" customFormat="1" ht="16.5" customHeight="1">
      <c r="A122" s="39"/>
      <c r="B122" s="40"/>
      <c r="C122" s="251" t="s">
        <v>244</v>
      </c>
      <c r="D122" s="251" t="s">
        <v>326</v>
      </c>
      <c r="E122" s="252" t="s">
        <v>736</v>
      </c>
      <c r="F122" s="253" t="s">
        <v>737</v>
      </c>
      <c r="G122" s="254" t="s">
        <v>289</v>
      </c>
      <c r="H122" s="255">
        <v>1</v>
      </c>
      <c r="I122" s="256"/>
      <c r="J122" s="257">
        <f>ROUND(I122*H122,2)</f>
        <v>0</v>
      </c>
      <c r="K122" s="253" t="s">
        <v>135</v>
      </c>
      <c r="L122" s="258"/>
      <c r="M122" s="259" t="s">
        <v>19</v>
      </c>
      <c r="N122" s="260" t="s">
        <v>40</v>
      </c>
      <c r="O122" s="85"/>
      <c r="P122" s="214">
        <f>O122*H122</f>
        <v>0</v>
      </c>
      <c r="Q122" s="214">
        <v>0.25800000000000001</v>
      </c>
      <c r="R122" s="214">
        <f>Q122*H122</f>
        <v>0.25800000000000001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329</v>
      </c>
      <c r="AT122" s="216" t="s">
        <v>326</v>
      </c>
      <c r="AU122" s="216" t="s">
        <v>79</v>
      </c>
      <c r="AY122" s="18" t="s">
        <v>128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270</v>
      </c>
      <c r="BM122" s="216" t="s">
        <v>738</v>
      </c>
    </row>
    <row r="123" s="2" customFormat="1">
      <c r="A123" s="39"/>
      <c r="B123" s="40"/>
      <c r="C123" s="41"/>
      <c r="D123" s="218" t="s">
        <v>138</v>
      </c>
      <c r="E123" s="41"/>
      <c r="F123" s="219" t="s">
        <v>737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138</v>
      </c>
      <c r="AU123" s="18" t="s">
        <v>79</v>
      </c>
    </row>
    <row r="124" s="2" customFormat="1" ht="16.5" customHeight="1">
      <c r="A124" s="39"/>
      <c r="B124" s="40"/>
      <c r="C124" s="205" t="s">
        <v>250</v>
      </c>
      <c r="D124" s="205" t="s">
        <v>131</v>
      </c>
      <c r="E124" s="206" t="s">
        <v>332</v>
      </c>
      <c r="F124" s="207" t="s">
        <v>333</v>
      </c>
      <c r="G124" s="208" t="s">
        <v>289</v>
      </c>
      <c r="H124" s="209">
        <v>1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40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270</v>
      </c>
      <c r="AT124" s="216" t="s">
        <v>131</v>
      </c>
      <c r="AU124" s="216" t="s">
        <v>79</v>
      </c>
      <c r="AY124" s="18" t="s">
        <v>128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270</v>
      </c>
      <c r="BM124" s="216" t="s">
        <v>739</v>
      </c>
    </row>
    <row r="125" s="2" customFormat="1">
      <c r="A125" s="39"/>
      <c r="B125" s="40"/>
      <c r="C125" s="41"/>
      <c r="D125" s="218" t="s">
        <v>138</v>
      </c>
      <c r="E125" s="41"/>
      <c r="F125" s="219" t="s">
        <v>335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79</v>
      </c>
    </row>
    <row r="126" s="2" customFormat="1" ht="16.5" customHeight="1">
      <c r="A126" s="39"/>
      <c r="B126" s="40"/>
      <c r="C126" s="205" t="s">
        <v>258</v>
      </c>
      <c r="D126" s="205" t="s">
        <v>131</v>
      </c>
      <c r="E126" s="206" t="s">
        <v>337</v>
      </c>
      <c r="F126" s="207" t="s">
        <v>338</v>
      </c>
      <c r="G126" s="208" t="s">
        <v>236</v>
      </c>
      <c r="H126" s="209">
        <v>0.26700000000000002</v>
      </c>
      <c r="I126" s="210"/>
      <c r="J126" s="211">
        <f>ROUND(I126*H126,2)</f>
        <v>0</v>
      </c>
      <c r="K126" s="207" t="s">
        <v>135</v>
      </c>
      <c r="L126" s="45"/>
      <c r="M126" s="212" t="s">
        <v>19</v>
      </c>
      <c r="N126" s="213" t="s">
        <v>40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270</v>
      </c>
      <c r="AT126" s="216" t="s">
        <v>131</v>
      </c>
      <c r="AU126" s="216" t="s">
        <v>79</v>
      </c>
      <c r="AY126" s="18" t="s">
        <v>128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270</v>
      </c>
      <c r="BM126" s="216" t="s">
        <v>740</v>
      </c>
    </row>
    <row r="127" s="2" customFormat="1">
      <c r="A127" s="39"/>
      <c r="B127" s="40"/>
      <c r="C127" s="41"/>
      <c r="D127" s="218" t="s">
        <v>138</v>
      </c>
      <c r="E127" s="41"/>
      <c r="F127" s="219" t="s">
        <v>340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138</v>
      </c>
      <c r="AU127" s="18" t="s">
        <v>79</v>
      </c>
    </row>
    <row r="128" s="2" customFormat="1">
      <c r="A128" s="39"/>
      <c r="B128" s="40"/>
      <c r="C128" s="41"/>
      <c r="D128" s="223" t="s">
        <v>140</v>
      </c>
      <c r="E128" s="41"/>
      <c r="F128" s="224" t="s">
        <v>341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140</v>
      </c>
      <c r="AU128" s="18" t="s">
        <v>79</v>
      </c>
    </row>
    <row r="129" s="2" customFormat="1" ht="16.5" customHeight="1">
      <c r="A129" s="39"/>
      <c r="B129" s="40"/>
      <c r="C129" s="205" t="s">
        <v>267</v>
      </c>
      <c r="D129" s="205" t="s">
        <v>131</v>
      </c>
      <c r="E129" s="206" t="s">
        <v>343</v>
      </c>
      <c r="F129" s="207" t="s">
        <v>344</v>
      </c>
      <c r="G129" s="208" t="s">
        <v>236</v>
      </c>
      <c r="H129" s="209">
        <v>0.26700000000000002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40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270</v>
      </c>
      <c r="AT129" s="216" t="s">
        <v>131</v>
      </c>
      <c r="AU129" s="216" t="s">
        <v>79</v>
      </c>
      <c r="AY129" s="18" t="s">
        <v>128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77</v>
      </c>
      <c r="BK129" s="217">
        <f>ROUND(I129*H129,2)</f>
        <v>0</v>
      </c>
      <c r="BL129" s="18" t="s">
        <v>270</v>
      </c>
      <c r="BM129" s="216" t="s">
        <v>741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346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79</v>
      </c>
    </row>
    <row r="131" s="12" customFormat="1" ht="22.8" customHeight="1">
      <c r="A131" s="12"/>
      <c r="B131" s="189"/>
      <c r="C131" s="190"/>
      <c r="D131" s="191" t="s">
        <v>68</v>
      </c>
      <c r="E131" s="203" t="s">
        <v>390</v>
      </c>
      <c r="F131" s="203" t="s">
        <v>391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SUM(P132:P144)</f>
        <v>0</v>
      </c>
      <c r="Q131" s="197"/>
      <c r="R131" s="198">
        <f>SUM(R132:R144)</f>
        <v>0.0014111174000000001</v>
      </c>
      <c r="S131" s="197"/>
      <c r="T131" s="199">
        <f>SUM(T132:T144)</f>
        <v>0.0011000000000000001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79</v>
      </c>
      <c r="AT131" s="201" t="s">
        <v>68</v>
      </c>
      <c r="AU131" s="201" t="s">
        <v>77</v>
      </c>
      <c r="AY131" s="200" t="s">
        <v>128</v>
      </c>
      <c r="BK131" s="202">
        <f>SUM(BK132:BK144)</f>
        <v>0</v>
      </c>
    </row>
    <row r="132" s="2" customFormat="1" ht="16.5" customHeight="1">
      <c r="A132" s="39"/>
      <c r="B132" s="40"/>
      <c r="C132" s="205" t="s">
        <v>275</v>
      </c>
      <c r="D132" s="205" t="s">
        <v>131</v>
      </c>
      <c r="E132" s="206" t="s">
        <v>393</v>
      </c>
      <c r="F132" s="207" t="s">
        <v>394</v>
      </c>
      <c r="G132" s="208" t="s">
        <v>289</v>
      </c>
      <c r="H132" s="209">
        <v>2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40</v>
      </c>
      <c r="O132" s="85"/>
      <c r="P132" s="214">
        <f>O132*H132</f>
        <v>0</v>
      </c>
      <c r="Q132" s="214">
        <v>0.00041800049999999998</v>
      </c>
      <c r="R132" s="214">
        <f>Q132*H132</f>
        <v>0.00083600099999999995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270</v>
      </c>
      <c r="AT132" s="216" t="s">
        <v>131</v>
      </c>
      <c r="AU132" s="216" t="s">
        <v>79</v>
      </c>
      <c r="AY132" s="18" t="s">
        <v>128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77</v>
      </c>
      <c r="BK132" s="217">
        <f>ROUND(I132*H132,2)</f>
        <v>0</v>
      </c>
      <c r="BL132" s="18" t="s">
        <v>270</v>
      </c>
      <c r="BM132" s="216" t="s">
        <v>742</v>
      </c>
    </row>
    <row r="133" s="2" customFormat="1">
      <c r="A133" s="39"/>
      <c r="B133" s="40"/>
      <c r="C133" s="41"/>
      <c r="D133" s="218" t="s">
        <v>138</v>
      </c>
      <c r="E133" s="41"/>
      <c r="F133" s="219" t="s">
        <v>396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138</v>
      </c>
      <c r="AU133" s="18" t="s">
        <v>79</v>
      </c>
    </row>
    <row r="134" s="2" customFormat="1" ht="16.5" customHeight="1">
      <c r="A134" s="39"/>
      <c r="B134" s="40"/>
      <c r="C134" s="205" t="s">
        <v>8</v>
      </c>
      <c r="D134" s="205" t="s">
        <v>131</v>
      </c>
      <c r="E134" s="206" t="s">
        <v>398</v>
      </c>
      <c r="F134" s="207" t="s">
        <v>399</v>
      </c>
      <c r="G134" s="208" t="s">
        <v>289</v>
      </c>
      <c r="H134" s="209">
        <v>1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40</v>
      </c>
      <c r="O134" s="85"/>
      <c r="P134" s="214">
        <f>O134*H134</f>
        <v>0</v>
      </c>
      <c r="Q134" s="214">
        <v>0.00012640000000000001</v>
      </c>
      <c r="R134" s="214">
        <f>Q134*H134</f>
        <v>0.00012640000000000001</v>
      </c>
      <c r="S134" s="214">
        <v>0.0011000000000000001</v>
      </c>
      <c r="T134" s="215">
        <f>S134*H134</f>
        <v>0.0011000000000000001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270</v>
      </c>
      <c r="AT134" s="216" t="s">
        <v>131</v>
      </c>
      <c r="AU134" s="216" t="s">
        <v>79</v>
      </c>
      <c r="AY134" s="18" t="s">
        <v>128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77</v>
      </c>
      <c r="BK134" s="217">
        <f>ROUND(I134*H134,2)</f>
        <v>0</v>
      </c>
      <c r="BL134" s="18" t="s">
        <v>270</v>
      </c>
      <c r="BM134" s="216" t="s">
        <v>743</v>
      </c>
    </row>
    <row r="135" s="2" customFormat="1">
      <c r="A135" s="39"/>
      <c r="B135" s="40"/>
      <c r="C135" s="41"/>
      <c r="D135" s="218" t="s">
        <v>138</v>
      </c>
      <c r="E135" s="41"/>
      <c r="F135" s="219" t="s">
        <v>401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138</v>
      </c>
      <c r="AU135" s="18" t="s">
        <v>79</v>
      </c>
    </row>
    <row r="136" s="15" customFormat="1">
      <c r="A136" s="15"/>
      <c r="B136" s="261"/>
      <c r="C136" s="262"/>
      <c r="D136" s="218" t="s">
        <v>142</v>
      </c>
      <c r="E136" s="263" t="s">
        <v>19</v>
      </c>
      <c r="F136" s="264" t="s">
        <v>402</v>
      </c>
      <c r="G136" s="262"/>
      <c r="H136" s="263" t="s">
        <v>19</v>
      </c>
      <c r="I136" s="265"/>
      <c r="J136" s="262"/>
      <c r="K136" s="262"/>
      <c r="L136" s="266"/>
      <c r="M136" s="267"/>
      <c r="N136" s="268"/>
      <c r="O136" s="268"/>
      <c r="P136" s="268"/>
      <c r="Q136" s="268"/>
      <c r="R136" s="268"/>
      <c r="S136" s="268"/>
      <c r="T136" s="26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0" t="s">
        <v>142</v>
      </c>
      <c r="AU136" s="270" t="s">
        <v>79</v>
      </c>
      <c r="AV136" s="15" t="s">
        <v>77</v>
      </c>
      <c r="AW136" s="15" t="s">
        <v>31</v>
      </c>
      <c r="AX136" s="15" t="s">
        <v>69</v>
      </c>
      <c r="AY136" s="270" t="s">
        <v>128</v>
      </c>
    </row>
    <row r="137" s="13" customFormat="1">
      <c r="A137" s="13"/>
      <c r="B137" s="225"/>
      <c r="C137" s="226"/>
      <c r="D137" s="218" t="s">
        <v>142</v>
      </c>
      <c r="E137" s="227" t="s">
        <v>19</v>
      </c>
      <c r="F137" s="228" t="s">
        <v>77</v>
      </c>
      <c r="G137" s="226"/>
      <c r="H137" s="229">
        <v>1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142</v>
      </c>
      <c r="AU137" s="235" t="s">
        <v>79</v>
      </c>
      <c r="AV137" s="13" t="s">
        <v>79</v>
      </c>
      <c r="AW137" s="13" t="s">
        <v>31</v>
      </c>
      <c r="AX137" s="13" t="s">
        <v>77</v>
      </c>
      <c r="AY137" s="235" t="s">
        <v>128</v>
      </c>
    </row>
    <row r="138" s="2" customFormat="1" ht="16.5" customHeight="1">
      <c r="A138" s="39"/>
      <c r="B138" s="40"/>
      <c r="C138" s="205" t="s">
        <v>270</v>
      </c>
      <c r="D138" s="205" t="s">
        <v>131</v>
      </c>
      <c r="E138" s="206" t="s">
        <v>404</v>
      </c>
      <c r="F138" s="207" t="s">
        <v>405</v>
      </c>
      <c r="G138" s="208" t="s">
        <v>289</v>
      </c>
      <c r="H138" s="209">
        <v>2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40</v>
      </c>
      <c r="O138" s="85"/>
      <c r="P138" s="214">
        <f>O138*H138</f>
        <v>0</v>
      </c>
      <c r="Q138" s="214">
        <v>0.00014435819999999999</v>
      </c>
      <c r="R138" s="214">
        <f>Q138*H138</f>
        <v>0.00028871639999999998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270</v>
      </c>
      <c r="AT138" s="216" t="s">
        <v>131</v>
      </c>
      <c r="AU138" s="216" t="s">
        <v>79</v>
      </c>
      <c r="AY138" s="18" t="s">
        <v>128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270</v>
      </c>
      <c r="BM138" s="216" t="s">
        <v>744</v>
      </c>
    </row>
    <row r="139" s="2" customFormat="1">
      <c r="A139" s="39"/>
      <c r="B139" s="40"/>
      <c r="C139" s="41"/>
      <c r="D139" s="218" t="s">
        <v>138</v>
      </c>
      <c r="E139" s="41"/>
      <c r="F139" s="219" t="s">
        <v>407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138</v>
      </c>
      <c r="AU139" s="18" t="s">
        <v>79</v>
      </c>
    </row>
    <row r="140" s="2" customFormat="1" ht="16.5" customHeight="1">
      <c r="A140" s="39"/>
      <c r="B140" s="40"/>
      <c r="C140" s="251" t="s">
        <v>294</v>
      </c>
      <c r="D140" s="251" t="s">
        <v>326</v>
      </c>
      <c r="E140" s="252" t="s">
        <v>409</v>
      </c>
      <c r="F140" s="253" t="s">
        <v>410</v>
      </c>
      <c r="G140" s="254" t="s">
        <v>289</v>
      </c>
      <c r="H140" s="255">
        <v>1</v>
      </c>
      <c r="I140" s="256"/>
      <c r="J140" s="257">
        <f>ROUND(I140*H140,2)</f>
        <v>0</v>
      </c>
      <c r="K140" s="253" t="s">
        <v>135</v>
      </c>
      <c r="L140" s="258"/>
      <c r="M140" s="259" t="s">
        <v>19</v>
      </c>
      <c r="N140" s="260" t="s">
        <v>40</v>
      </c>
      <c r="O140" s="85"/>
      <c r="P140" s="214">
        <f>O140*H140</f>
        <v>0</v>
      </c>
      <c r="Q140" s="214">
        <v>0.00016000000000000001</v>
      </c>
      <c r="R140" s="214">
        <f>Q140*H140</f>
        <v>0.00016000000000000001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329</v>
      </c>
      <c r="AT140" s="216" t="s">
        <v>326</v>
      </c>
      <c r="AU140" s="216" t="s">
        <v>79</v>
      </c>
      <c r="AY140" s="18" t="s">
        <v>128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77</v>
      </c>
      <c r="BK140" s="217">
        <f>ROUND(I140*H140,2)</f>
        <v>0</v>
      </c>
      <c r="BL140" s="18" t="s">
        <v>270</v>
      </c>
      <c r="BM140" s="216" t="s">
        <v>745</v>
      </c>
    </row>
    <row r="141" s="2" customFormat="1">
      <c r="A141" s="39"/>
      <c r="B141" s="40"/>
      <c r="C141" s="41"/>
      <c r="D141" s="218" t="s">
        <v>138</v>
      </c>
      <c r="E141" s="41"/>
      <c r="F141" s="219" t="s">
        <v>410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138</v>
      </c>
      <c r="AU141" s="18" t="s">
        <v>79</v>
      </c>
    </row>
    <row r="142" s="2" customFormat="1" ht="16.5" customHeight="1">
      <c r="A142" s="39"/>
      <c r="B142" s="40"/>
      <c r="C142" s="205" t="s">
        <v>301</v>
      </c>
      <c r="D142" s="205" t="s">
        <v>131</v>
      </c>
      <c r="E142" s="206" t="s">
        <v>413</v>
      </c>
      <c r="F142" s="207" t="s">
        <v>414</v>
      </c>
      <c r="G142" s="208" t="s">
        <v>236</v>
      </c>
      <c r="H142" s="209">
        <v>0.001</v>
      </c>
      <c r="I142" s="210"/>
      <c r="J142" s="211">
        <f>ROUND(I142*H142,2)</f>
        <v>0</v>
      </c>
      <c r="K142" s="207" t="s">
        <v>135</v>
      </c>
      <c r="L142" s="45"/>
      <c r="M142" s="212" t="s">
        <v>19</v>
      </c>
      <c r="N142" s="213" t="s">
        <v>40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270</v>
      </c>
      <c r="AT142" s="216" t="s">
        <v>131</v>
      </c>
      <c r="AU142" s="216" t="s">
        <v>79</v>
      </c>
      <c r="AY142" s="18" t="s">
        <v>128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77</v>
      </c>
      <c r="BK142" s="217">
        <f>ROUND(I142*H142,2)</f>
        <v>0</v>
      </c>
      <c r="BL142" s="18" t="s">
        <v>270</v>
      </c>
      <c r="BM142" s="216" t="s">
        <v>746</v>
      </c>
    </row>
    <row r="143" s="2" customFormat="1">
      <c r="A143" s="39"/>
      <c r="B143" s="40"/>
      <c r="C143" s="41"/>
      <c r="D143" s="218" t="s">
        <v>138</v>
      </c>
      <c r="E143" s="41"/>
      <c r="F143" s="219" t="s">
        <v>416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138</v>
      </c>
      <c r="AU143" s="18" t="s">
        <v>79</v>
      </c>
    </row>
    <row r="144" s="2" customFormat="1">
      <c r="A144" s="39"/>
      <c r="B144" s="40"/>
      <c r="C144" s="41"/>
      <c r="D144" s="223" t="s">
        <v>140</v>
      </c>
      <c r="E144" s="41"/>
      <c r="F144" s="224" t="s">
        <v>417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140</v>
      </c>
      <c r="AU144" s="18" t="s">
        <v>79</v>
      </c>
    </row>
    <row r="145" s="12" customFormat="1" ht="22.8" customHeight="1">
      <c r="A145" s="12"/>
      <c r="B145" s="189"/>
      <c r="C145" s="190"/>
      <c r="D145" s="191" t="s">
        <v>68</v>
      </c>
      <c r="E145" s="203" t="s">
        <v>418</v>
      </c>
      <c r="F145" s="203" t="s">
        <v>419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SUM(P146:P154)</f>
        <v>0</v>
      </c>
      <c r="Q145" s="197"/>
      <c r="R145" s="198">
        <f>SUM(R146:R154)</f>
        <v>0</v>
      </c>
      <c r="S145" s="197"/>
      <c r="T145" s="199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79</v>
      </c>
      <c r="AT145" s="201" t="s">
        <v>68</v>
      </c>
      <c r="AU145" s="201" t="s">
        <v>77</v>
      </c>
      <c r="AY145" s="200" t="s">
        <v>128</v>
      </c>
      <c r="BK145" s="202">
        <f>SUM(BK146:BK154)</f>
        <v>0</v>
      </c>
    </row>
    <row r="146" s="2" customFormat="1" ht="16.5" customHeight="1">
      <c r="A146" s="39"/>
      <c r="B146" s="40"/>
      <c r="C146" s="205" t="s">
        <v>310</v>
      </c>
      <c r="D146" s="205" t="s">
        <v>131</v>
      </c>
      <c r="E146" s="206" t="s">
        <v>421</v>
      </c>
      <c r="F146" s="207" t="s">
        <v>422</v>
      </c>
      <c r="G146" s="208" t="s">
        <v>289</v>
      </c>
      <c r="H146" s="209">
        <v>9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40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270</v>
      </c>
      <c r="AT146" s="216" t="s">
        <v>131</v>
      </c>
      <c r="AU146" s="216" t="s">
        <v>79</v>
      </c>
      <c r="AY146" s="18" t="s">
        <v>128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77</v>
      </c>
      <c r="BK146" s="217">
        <f>ROUND(I146*H146,2)</f>
        <v>0</v>
      </c>
      <c r="BL146" s="18" t="s">
        <v>270</v>
      </c>
      <c r="BM146" s="216" t="s">
        <v>747</v>
      </c>
    </row>
    <row r="147" s="2" customFormat="1">
      <c r="A147" s="39"/>
      <c r="B147" s="40"/>
      <c r="C147" s="41"/>
      <c r="D147" s="218" t="s">
        <v>138</v>
      </c>
      <c r="E147" s="41"/>
      <c r="F147" s="219" t="s">
        <v>424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138</v>
      </c>
      <c r="AU147" s="18" t="s">
        <v>79</v>
      </c>
    </row>
    <row r="148" s="13" customFormat="1">
      <c r="A148" s="13"/>
      <c r="B148" s="225"/>
      <c r="C148" s="226"/>
      <c r="D148" s="218" t="s">
        <v>142</v>
      </c>
      <c r="E148" s="227" t="s">
        <v>19</v>
      </c>
      <c r="F148" s="228" t="s">
        <v>129</v>
      </c>
      <c r="G148" s="226"/>
      <c r="H148" s="229">
        <v>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142</v>
      </c>
      <c r="AU148" s="235" t="s">
        <v>79</v>
      </c>
      <c r="AV148" s="13" t="s">
        <v>79</v>
      </c>
      <c r="AW148" s="13" t="s">
        <v>31</v>
      </c>
      <c r="AX148" s="13" t="s">
        <v>77</v>
      </c>
      <c r="AY148" s="235" t="s">
        <v>128</v>
      </c>
    </row>
    <row r="149" s="2" customFormat="1" ht="16.5" customHeight="1">
      <c r="A149" s="39"/>
      <c r="B149" s="40"/>
      <c r="C149" s="205" t="s">
        <v>315</v>
      </c>
      <c r="D149" s="205" t="s">
        <v>131</v>
      </c>
      <c r="E149" s="206" t="s">
        <v>427</v>
      </c>
      <c r="F149" s="207" t="s">
        <v>428</v>
      </c>
      <c r="G149" s="208" t="s">
        <v>187</v>
      </c>
      <c r="H149" s="209">
        <v>4.7000000000000002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40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270</v>
      </c>
      <c r="AT149" s="216" t="s">
        <v>131</v>
      </c>
      <c r="AU149" s="216" t="s">
        <v>79</v>
      </c>
      <c r="AY149" s="18" t="s">
        <v>128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77</v>
      </c>
      <c r="BK149" s="217">
        <f>ROUND(I149*H149,2)</f>
        <v>0</v>
      </c>
      <c r="BL149" s="18" t="s">
        <v>270</v>
      </c>
      <c r="BM149" s="216" t="s">
        <v>748</v>
      </c>
    </row>
    <row r="150" s="2" customFormat="1">
      <c r="A150" s="39"/>
      <c r="B150" s="40"/>
      <c r="C150" s="41"/>
      <c r="D150" s="218" t="s">
        <v>138</v>
      </c>
      <c r="E150" s="41"/>
      <c r="F150" s="219" t="s">
        <v>430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138</v>
      </c>
      <c r="AU150" s="18" t="s">
        <v>79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749</v>
      </c>
      <c r="G151" s="226"/>
      <c r="H151" s="229">
        <v>4.7000000000000002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79</v>
      </c>
      <c r="AV151" s="13" t="s">
        <v>79</v>
      </c>
      <c r="AW151" s="13" t="s">
        <v>31</v>
      </c>
      <c r="AX151" s="13" t="s">
        <v>77</v>
      </c>
      <c r="AY151" s="235" t="s">
        <v>128</v>
      </c>
    </row>
    <row r="152" s="2" customFormat="1" ht="16.5" customHeight="1">
      <c r="A152" s="39"/>
      <c r="B152" s="40"/>
      <c r="C152" s="205" t="s">
        <v>7</v>
      </c>
      <c r="D152" s="205" t="s">
        <v>131</v>
      </c>
      <c r="E152" s="206" t="s">
        <v>433</v>
      </c>
      <c r="F152" s="207" t="s">
        <v>434</v>
      </c>
      <c r="G152" s="208" t="s">
        <v>187</v>
      </c>
      <c r="H152" s="209">
        <v>4.7000000000000002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40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270</v>
      </c>
      <c r="AT152" s="216" t="s">
        <v>131</v>
      </c>
      <c r="AU152" s="216" t="s">
        <v>79</v>
      </c>
      <c r="AY152" s="18" t="s">
        <v>128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270</v>
      </c>
      <c r="BM152" s="216" t="s">
        <v>750</v>
      </c>
    </row>
    <row r="153" s="2" customFormat="1">
      <c r="A153" s="39"/>
      <c r="B153" s="40"/>
      <c r="C153" s="41"/>
      <c r="D153" s="218" t="s">
        <v>138</v>
      </c>
      <c r="E153" s="41"/>
      <c r="F153" s="219" t="s">
        <v>436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138</v>
      </c>
      <c r="AU153" s="18" t="s">
        <v>79</v>
      </c>
    </row>
    <row r="154" s="13" customFormat="1">
      <c r="A154" s="13"/>
      <c r="B154" s="225"/>
      <c r="C154" s="226"/>
      <c r="D154" s="218" t="s">
        <v>142</v>
      </c>
      <c r="E154" s="227" t="s">
        <v>19</v>
      </c>
      <c r="F154" s="228" t="s">
        <v>749</v>
      </c>
      <c r="G154" s="226"/>
      <c r="H154" s="229">
        <v>4.7000000000000002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142</v>
      </c>
      <c r="AU154" s="235" t="s">
        <v>79</v>
      </c>
      <c r="AV154" s="13" t="s">
        <v>79</v>
      </c>
      <c r="AW154" s="13" t="s">
        <v>31</v>
      </c>
      <c r="AX154" s="13" t="s">
        <v>77</v>
      </c>
      <c r="AY154" s="235" t="s">
        <v>128</v>
      </c>
    </row>
    <row r="155" s="12" customFormat="1" ht="25.92" customHeight="1">
      <c r="A155" s="12"/>
      <c r="B155" s="189"/>
      <c r="C155" s="190"/>
      <c r="D155" s="191" t="s">
        <v>68</v>
      </c>
      <c r="E155" s="192" t="s">
        <v>457</v>
      </c>
      <c r="F155" s="192" t="s">
        <v>458</v>
      </c>
      <c r="G155" s="190"/>
      <c r="H155" s="190"/>
      <c r="I155" s="193"/>
      <c r="J155" s="194">
        <f>BK155</f>
        <v>0</v>
      </c>
      <c r="K155" s="190"/>
      <c r="L155" s="195"/>
      <c r="M155" s="196"/>
      <c r="N155" s="197"/>
      <c r="O155" s="197"/>
      <c r="P155" s="198">
        <f>SUM(P156:P182)</f>
        <v>0</v>
      </c>
      <c r="Q155" s="197"/>
      <c r="R155" s="198">
        <f>SUM(R156:R182)</f>
        <v>0.00019000000000000001</v>
      </c>
      <c r="S155" s="197"/>
      <c r="T155" s="199">
        <f>SUM(T156:T182)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136</v>
      </c>
      <c r="AT155" s="201" t="s">
        <v>68</v>
      </c>
      <c r="AU155" s="201" t="s">
        <v>69</v>
      </c>
      <c r="AY155" s="200" t="s">
        <v>128</v>
      </c>
      <c r="BK155" s="202">
        <f>SUM(BK156:BK182)</f>
        <v>0</v>
      </c>
    </row>
    <row r="156" s="2" customFormat="1" ht="16.5" customHeight="1">
      <c r="A156" s="39"/>
      <c r="B156" s="40"/>
      <c r="C156" s="205" t="s">
        <v>325</v>
      </c>
      <c r="D156" s="205" t="s">
        <v>131</v>
      </c>
      <c r="E156" s="206" t="s">
        <v>460</v>
      </c>
      <c r="F156" s="207" t="s">
        <v>461</v>
      </c>
      <c r="G156" s="208" t="s">
        <v>134</v>
      </c>
      <c r="H156" s="209">
        <v>5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40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462</v>
      </c>
      <c r="AT156" s="216" t="s">
        <v>131</v>
      </c>
      <c r="AU156" s="216" t="s">
        <v>77</v>
      </c>
      <c r="AY156" s="18" t="s">
        <v>128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77</v>
      </c>
      <c r="BK156" s="217">
        <f>ROUND(I156*H156,2)</f>
        <v>0</v>
      </c>
      <c r="BL156" s="18" t="s">
        <v>462</v>
      </c>
      <c r="BM156" s="216" t="s">
        <v>751</v>
      </c>
    </row>
    <row r="157" s="2" customFormat="1">
      <c r="A157" s="39"/>
      <c r="B157" s="40"/>
      <c r="C157" s="41"/>
      <c r="D157" s="218" t="s">
        <v>138</v>
      </c>
      <c r="E157" s="41"/>
      <c r="F157" s="219" t="s">
        <v>464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138</v>
      </c>
      <c r="AU157" s="18" t="s">
        <v>77</v>
      </c>
    </row>
    <row r="158" s="13" customFormat="1">
      <c r="A158" s="13"/>
      <c r="B158" s="225"/>
      <c r="C158" s="226"/>
      <c r="D158" s="218" t="s">
        <v>142</v>
      </c>
      <c r="E158" s="227" t="s">
        <v>19</v>
      </c>
      <c r="F158" s="228" t="s">
        <v>465</v>
      </c>
      <c r="G158" s="226"/>
      <c r="H158" s="229">
        <v>2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142</v>
      </c>
      <c r="AU158" s="235" t="s">
        <v>77</v>
      </c>
      <c r="AV158" s="13" t="s">
        <v>79</v>
      </c>
      <c r="AW158" s="13" t="s">
        <v>31</v>
      </c>
      <c r="AX158" s="13" t="s">
        <v>69</v>
      </c>
      <c r="AY158" s="235" t="s">
        <v>128</v>
      </c>
    </row>
    <row r="159" s="13" customFormat="1">
      <c r="A159" s="13"/>
      <c r="B159" s="225"/>
      <c r="C159" s="226"/>
      <c r="D159" s="218" t="s">
        <v>142</v>
      </c>
      <c r="E159" s="227" t="s">
        <v>19</v>
      </c>
      <c r="F159" s="228" t="s">
        <v>466</v>
      </c>
      <c r="G159" s="226"/>
      <c r="H159" s="229">
        <v>2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142</v>
      </c>
      <c r="AU159" s="235" t="s">
        <v>77</v>
      </c>
      <c r="AV159" s="13" t="s">
        <v>79</v>
      </c>
      <c r="AW159" s="13" t="s">
        <v>31</v>
      </c>
      <c r="AX159" s="13" t="s">
        <v>69</v>
      </c>
      <c r="AY159" s="235" t="s">
        <v>128</v>
      </c>
    </row>
    <row r="160" s="13" customFormat="1">
      <c r="A160" s="13"/>
      <c r="B160" s="225"/>
      <c r="C160" s="226"/>
      <c r="D160" s="218" t="s">
        <v>142</v>
      </c>
      <c r="E160" s="227" t="s">
        <v>19</v>
      </c>
      <c r="F160" s="228" t="s">
        <v>467</v>
      </c>
      <c r="G160" s="226"/>
      <c r="H160" s="229">
        <v>1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142</v>
      </c>
      <c r="AU160" s="235" t="s">
        <v>77</v>
      </c>
      <c r="AV160" s="13" t="s">
        <v>79</v>
      </c>
      <c r="AW160" s="13" t="s">
        <v>31</v>
      </c>
      <c r="AX160" s="13" t="s">
        <v>69</v>
      </c>
      <c r="AY160" s="235" t="s">
        <v>128</v>
      </c>
    </row>
    <row r="161" s="14" customFormat="1">
      <c r="A161" s="14"/>
      <c r="B161" s="236"/>
      <c r="C161" s="237"/>
      <c r="D161" s="218" t="s">
        <v>142</v>
      </c>
      <c r="E161" s="238" t="s">
        <v>19</v>
      </c>
      <c r="F161" s="239" t="s">
        <v>149</v>
      </c>
      <c r="G161" s="237"/>
      <c r="H161" s="240">
        <v>5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142</v>
      </c>
      <c r="AU161" s="246" t="s">
        <v>77</v>
      </c>
      <c r="AV161" s="14" t="s">
        <v>136</v>
      </c>
      <c r="AW161" s="14" t="s">
        <v>31</v>
      </c>
      <c r="AX161" s="14" t="s">
        <v>77</v>
      </c>
      <c r="AY161" s="246" t="s">
        <v>128</v>
      </c>
    </row>
    <row r="162" s="2" customFormat="1" ht="16.5" customHeight="1">
      <c r="A162" s="39"/>
      <c r="B162" s="40"/>
      <c r="C162" s="251" t="s">
        <v>331</v>
      </c>
      <c r="D162" s="251" t="s">
        <v>326</v>
      </c>
      <c r="E162" s="252" t="s">
        <v>469</v>
      </c>
      <c r="F162" s="253" t="s">
        <v>470</v>
      </c>
      <c r="G162" s="254" t="s">
        <v>289</v>
      </c>
      <c r="H162" s="255">
        <v>1</v>
      </c>
      <c r="I162" s="256"/>
      <c r="J162" s="257">
        <f>ROUND(I162*H162,2)</f>
        <v>0</v>
      </c>
      <c r="K162" s="253" t="s">
        <v>135</v>
      </c>
      <c r="L162" s="258"/>
      <c r="M162" s="259" t="s">
        <v>19</v>
      </c>
      <c r="N162" s="260" t="s">
        <v>40</v>
      </c>
      <c r="O162" s="85"/>
      <c r="P162" s="214">
        <f>O162*H162</f>
        <v>0</v>
      </c>
      <c r="Q162" s="214">
        <v>9.0000000000000006E-05</v>
      </c>
      <c r="R162" s="214">
        <f>Q162*H162</f>
        <v>9.0000000000000006E-05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462</v>
      </c>
      <c r="AT162" s="216" t="s">
        <v>326</v>
      </c>
      <c r="AU162" s="216" t="s">
        <v>77</v>
      </c>
      <c r="AY162" s="18" t="s">
        <v>128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77</v>
      </c>
      <c r="BK162" s="217">
        <f>ROUND(I162*H162,2)</f>
        <v>0</v>
      </c>
      <c r="BL162" s="18" t="s">
        <v>462</v>
      </c>
      <c r="BM162" s="216" t="s">
        <v>752</v>
      </c>
    </row>
    <row r="163" s="2" customFormat="1">
      <c r="A163" s="39"/>
      <c r="B163" s="40"/>
      <c r="C163" s="41"/>
      <c r="D163" s="218" t="s">
        <v>138</v>
      </c>
      <c r="E163" s="41"/>
      <c r="F163" s="219" t="s">
        <v>470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138</v>
      </c>
      <c r="AU163" s="18" t="s">
        <v>77</v>
      </c>
    </row>
    <row r="164" s="2" customFormat="1" ht="16.5" customHeight="1">
      <c r="A164" s="39"/>
      <c r="B164" s="40"/>
      <c r="C164" s="251" t="s">
        <v>336</v>
      </c>
      <c r="D164" s="251" t="s">
        <v>326</v>
      </c>
      <c r="E164" s="252" t="s">
        <v>473</v>
      </c>
      <c r="F164" s="253" t="s">
        <v>474</v>
      </c>
      <c r="G164" s="254" t="s">
        <v>289</v>
      </c>
      <c r="H164" s="255">
        <v>1</v>
      </c>
      <c r="I164" s="256"/>
      <c r="J164" s="257">
        <f>ROUND(I164*H164,2)</f>
        <v>0</v>
      </c>
      <c r="K164" s="253" t="s">
        <v>19</v>
      </c>
      <c r="L164" s="258"/>
      <c r="M164" s="259" t="s">
        <v>19</v>
      </c>
      <c r="N164" s="260" t="s">
        <v>40</v>
      </c>
      <c r="O164" s="85"/>
      <c r="P164" s="214">
        <f>O164*H164</f>
        <v>0</v>
      </c>
      <c r="Q164" s="214">
        <v>0.00010000000000000001</v>
      </c>
      <c r="R164" s="214">
        <f>Q164*H164</f>
        <v>0.00010000000000000001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462</v>
      </c>
      <c r="AT164" s="216" t="s">
        <v>326</v>
      </c>
      <c r="AU164" s="216" t="s">
        <v>77</v>
      </c>
      <c r="AY164" s="18" t="s">
        <v>128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77</v>
      </c>
      <c r="BK164" s="217">
        <f>ROUND(I164*H164,2)</f>
        <v>0</v>
      </c>
      <c r="BL164" s="18" t="s">
        <v>462</v>
      </c>
      <c r="BM164" s="216" t="s">
        <v>753</v>
      </c>
    </row>
    <row r="165" s="2" customFormat="1">
      <c r="A165" s="39"/>
      <c r="B165" s="40"/>
      <c r="C165" s="41"/>
      <c r="D165" s="218" t="s">
        <v>138</v>
      </c>
      <c r="E165" s="41"/>
      <c r="F165" s="219" t="s">
        <v>476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138</v>
      </c>
      <c r="AU165" s="18" t="s">
        <v>77</v>
      </c>
    </row>
    <row r="166" s="2" customFormat="1" ht="24.15" customHeight="1">
      <c r="A166" s="39"/>
      <c r="B166" s="40"/>
      <c r="C166" s="251" t="s">
        <v>342</v>
      </c>
      <c r="D166" s="251" t="s">
        <v>326</v>
      </c>
      <c r="E166" s="252" t="s">
        <v>478</v>
      </c>
      <c r="F166" s="253" t="s">
        <v>479</v>
      </c>
      <c r="G166" s="254" t="s">
        <v>289</v>
      </c>
      <c r="H166" s="255">
        <v>1</v>
      </c>
      <c r="I166" s="256"/>
      <c r="J166" s="257">
        <f>ROUND(I166*H166,2)</f>
        <v>0</v>
      </c>
      <c r="K166" s="253" t="s">
        <v>19</v>
      </c>
      <c r="L166" s="258"/>
      <c r="M166" s="259" t="s">
        <v>19</v>
      </c>
      <c r="N166" s="260" t="s">
        <v>40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462</v>
      </c>
      <c r="AT166" s="216" t="s">
        <v>326</v>
      </c>
      <c r="AU166" s="216" t="s">
        <v>77</v>
      </c>
      <c r="AY166" s="18" t="s">
        <v>128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77</v>
      </c>
      <c r="BK166" s="217">
        <f>ROUND(I166*H166,2)</f>
        <v>0</v>
      </c>
      <c r="BL166" s="18" t="s">
        <v>462</v>
      </c>
      <c r="BM166" s="216" t="s">
        <v>754</v>
      </c>
    </row>
    <row r="167" s="2" customFormat="1">
      <c r="A167" s="39"/>
      <c r="B167" s="40"/>
      <c r="C167" s="41"/>
      <c r="D167" s="218" t="s">
        <v>138</v>
      </c>
      <c r="E167" s="41"/>
      <c r="F167" s="219" t="s">
        <v>479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138</v>
      </c>
      <c r="AU167" s="18" t="s">
        <v>77</v>
      </c>
    </row>
    <row r="168" s="2" customFormat="1" ht="16.5" customHeight="1">
      <c r="A168" s="39"/>
      <c r="B168" s="40"/>
      <c r="C168" s="251" t="s">
        <v>349</v>
      </c>
      <c r="D168" s="251" t="s">
        <v>326</v>
      </c>
      <c r="E168" s="252" t="s">
        <v>482</v>
      </c>
      <c r="F168" s="253" t="s">
        <v>483</v>
      </c>
      <c r="G168" s="254" t="s">
        <v>289</v>
      </c>
      <c r="H168" s="255">
        <v>1</v>
      </c>
      <c r="I168" s="256"/>
      <c r="J168" s="257">
        <f>ROUND(I168*H168,2)</f>
        <v>0</v>
      </c>
      <c r="K168" s="253" t="s">
        <v>19</v>
      </c>
      <c r="L168" s="258"/>
      <c r="M168" s="259" t="s">
        <v>19</v>
      </c>
      <c r="N168" s="260" t="s">
        <v>40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462</v>
      </c>
      <c r="AT168" s="216" t="s">
        <v>326</v>
      </c>
      <c r="AU168" s="216" t="s">
        <v>77</v>
      </c>
      <c r="AY168" s="18" t="s">
        <v>128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77</v>
      </c>
      <c r="BK168" s="217">
        <f>ROUND(I168*H168,2)</f>
        <v>0</v>
      </c>
      <c r="BL168" s="18" t="s">
        <v>462</v>
      </c>
      <c r="BM168" s="216" t="s">
        <v>755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485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77</v>
      </c>
    </row>
    <row r="170" s="2" customFormat="1" ht="16.5" customHeight="1">
      <c r="A170" s="39"/>
      <c r="B170" s="40"/>
      <c r="C170" s="205" t="s">
        <v>355</v>
      </c>
      <c r="D170" s="205" t="s">
        <v>131</v>
      </c>
      <c r="E170" s="206" t="s">
        <v>487</v>
      </c>
      <c r="F170" s="207" t="s">
        <v>488</v>
      </c>
      <c r="G170" s="208" t="s">
        <v>134</v>
      </c>
      <c r="H170" s="209">
        <v>4</v>
      </c>
      <c r="I170" s="210"/>
      <c r="J170" s="211">
        <f>ROUND(I170*H170,2)</f>
        <v>0</v>
      </c>
      <c r="K170" s="207" t="s">
        <v>135</v>
      </c>
      <c r="L170" s="45"/>
      <c r="M170" s="212" t="s">
        <v>19</v>
      </c>
      <c r="N170" s="213" t="s">
        <v>40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462</v>
      </c>
      <c r="AT170" s="216" t="s">
        <v>131</v>
      </c>
      <c r="AU170" s="216" t="s">
        <v>77</v>
      </c>
      <c r="AY170" s="18" t="s">
        <v>128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77</v>
      </c>
      <c r="BK170" s="217">
        <f>ROUND(I170*H170,2)</f>
        <v>0</v>
      </c>
      <c r="BL170" s="18" t="s">
        <v>462</v>
      </c>
      <c r="BM170" s="216" t="s">
        <v>756</v>
      </c>
    </row>
    <row r="171" s="2" customFormat="1">
      <c r="A171" s="39"/>
      <c r="B171" s="40"/>
      <c r="C171" s="41"/>
      <c r="D171" s="218" t="s">
        <v>138</v>
      </c>
      <c r="E171" s="41"/>
      <c r="F171" s="219" t="s">
        <v>490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138</v>
      </c>
      <c r="AU171" s="18" t="s">
        <v>77</v>
      </c>
    </row>
    <row r="172" s="2" customFormat="1">
      <c r="A172" s="39"/>
      <c r="B172" s="40"/>
      <c r="C172" s="41"/>
      <c r="D172" s="223" t="s">
        <v>140</v>
      </c>
      <c r="E172" s="41"/>
      <c r="F172" s="224" t="s">
        <v>491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140</v>
      </c>
      <c r="AU172" s="18" t="s">
        <v>77</v>
      </c>
    </row>
    <row r="173" s="13" customFormat="1">
      <c r="A173" s="13"/>
      <c r="B173" s="225"/>
      <c r="C173" s="226"/>
      <c r="D173" s="218" t="s">
        <v>142</v>
      </c>
      <c r="E173" s="227" t="s">
        <v>19</v>
      </c>
      <c r="F173" s="228" t="s">
        <v>492</v>
      </c>
      <c r="G173" s="226"/>
      <c r="H173" s="229">
        <v>4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142</v>
      </c>
      <c r="AU173" s="235" t="s">
        <v>77</v>
      </c>
      <c r="AV173" s="13" t="s">
        <v>79</v>
      </c>
      <c r="AW173" s="13" t="s">
        <v>31</v>
      </c>
      <c r="AX173" s="13" t="s">
        <v>77</v>
      </c>
      <c r="AY173" s="235" t="s">
        <v>128</v>
      </c>
    </row>
    <row r="174" s="2" customFormat="1" ht="16.5" customHeight="1">
      <c r="A174" s="39"/>
      <c r="B174" s="40"/>
      <c r="C174" s="251" t="s">
        <v>361</v>
      </c>
      <c r="D174" s="251" t="s">
        <v>326</v>
      </c>
      <c r="E174" s="252" t="s">
        <v>494</v>
      </c>
      <c r="F174" s="253" t="s">
        <v>495</v>
      </c>
      <c r="G174" s="254" t="s">
        <v>19</v>
      </c>
      <c r="H174" s="255">
        <v>1</v>
      </c>
      <c r="I174" s="256"/>
      <c r="J174" s="257">
        <f>ROUND(I174*H174,2)</f>
        <v>0</v>
      </c>
      <c r="K174" s="253" t="s">
        <v>19</v>
      </c>
      <c r="L174" s="258"/>
      <c r="M174" s="259" t="s">
        <v>19</v>
      </c>
      <c r="N174" s="260" t="s">
        <v>40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462</v>
      </c>
      <c r="AT174" s="216" t="s">
        <v>326</v>
      </c>
      <c r="AU174" s="216" t="s">
        <v>77</v>
      </c>
      <c r="AY174" s="18" t="s">
        <v>128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77</v>
      </c>
      <c r="BK174" s="217">
        <f>ROUND(I174*H174,2)</f>
        <v>0</v>
      </c>
      <c r="BL174" s="18" t="s">
        <v>462</v>
      </c>
      <c r="BM174" s="216" t="s">
        <v>757</v>
      </c>
    </row>
    <row r="175" s="2" customFormat="1">
      <c r="A175" s="39"/>
      <c r="B175" s="40"/>
      <c r="C175" s="41"/>
      <c r="D175" s="218" t="s">
        <v>138</v>
      </c>
      <c r="E175" s="41"/>
      <c r="F175" s="219" t="s">
        <v>495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138</v>
      </c>
      <c r="AU175" s="18" t="s">
        <v>77</v>
      </c>
    </row>
    <row r="176" s="15" customFormat="1">
      <c r="A176" s="15"/>
      <c r="B176" s="261"/>
      <c r="C176" s="262"/>
      <c r="D176" s="218" t="s">
        <v>142</v>
      </c>
      <c r="E176" s="263" t="s">
        <v>19</v>
      </c>
      <c r="F176" s="264" t="s">
        <v>497</v>
      </c>
      <c r="G176" s="262"/>
      <c r="H176" s="263" t="s">
        <v>19</v>
      </c>
      <c r="I176" s="265"/>
      <c r="J176" s="262"/>
      <c r="K176" s="262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142</v>
      </c>
      <c r="AU176" s="270" t="s">
        <v>77</v>
      </c>
      <c r="AV176" s="15" t="s">
        <v>77</v>
      </c>
      <c r="AW176" s="15" t="s">
        <v>31</v>
      </c>
      <c r="AX176" s="15" t="s">
        <v>69</v>
      </c>
      <c r="AY176" s="270" t="s">
        <v>128</v>
      </c>
    </row>
    <row r="177" s="15" customFormat="1">
      <c r="A177" s="15"/>
      <c r="B177" s="261"/>
      <c r="C177" s="262"/>
      <c r="D177" s="218" t="s">
        <v>142</v>
      </c>
      <c r="E177" s="263" t="s">
        <v>19</v>
      </c>
      <c r="F177" s="264" t="s">
        <v>498</v>
      </c>
      <c r="G177" s="262"/>
      <c r="H177" s="263" t="s">
        <v>19</v>
      </c>
      <c r="I177" s="265"/>
      <c r="J177" s="262"/>
      <c r="K177" s="262"/>
      <c r="L177" s="266"/>
      <c r="M177" s="267"/>
      <c r="N177" s="268"/>
      <c r="O177" s="268"/>
      <c r="P177" s="268"/>
      <c r="Q177" s="268"/>
      <c r="R177" s="268"/>
      <c r="S177" s="268"/>
      <c r="T177" s="26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0" t="s">
        <v>142</v>
      </c>
      <c r="AU177" s="270" t="s">
        <v>77</v>
      </c>
      <c r="AV177" s="15" t="s">
        <v>77</v>
      </c>
      <c r="AW177" s="15" t="s">
        <v>31</v>
      </c>
      <c r="AX177" s="15" t="s">
        <v>69</v>
      </c>
      <c r="AY177" s="270" t="s">
        <v>128</v>
      </c>
    </row>
    <row r="178" s="13" customFormat="1">
      <c r="A178" s="13"/>
      <c r="B178" s="225"/>
      <c r="C178" s="226"/>
      <c r="D178" s="218" t="s">
        <v>142</v>
      </c>
      <c r="E178" s="227" t="s">
        <v>19</v>
      </c>
      <c r="F178" s="228" t="s">
        <v>77</v>
      </c>
      <c r="G178" s="226"/>
      <c r="H178" s="229">
        <v>1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142</v>
      </c>
      <c r="AU178" s="235" t="s">
        <v>77</v>
      </c>
      <c r="AV178" s="13" t="s">
        <v>79</v>
      </c>
      <c r="AW178" s="13" t="s">
        <v>31</v>
      </c>
      <c r="AX178" s="13" t="s">
        <v>77</v>
      </c>
      <c r="AY178" s="235" t="s">
        <v>128</v>
      </c>
    </row>
    <row r="179" s="2" customFormat="1" ht="16.5" customHeight="1">
      <c r="A179" s="39"/>
      <c r="B179" s="40"/>
      <c r="C179" s="205" t="s">
        <v>367</v>
      </c>
      <c r="D179" s="205" t="s">
        <v>131</v>
      </c>
      <c r="E179" s="206" t="s">
        <v>500</v>
      </c>
      <c r="F179" s="207" t="s">
        <v>501</v>
      </c>
      <c r="G179" s="208" t="s">
        <v>134</v>
      </c>
      <c r="H179" s="209">
        <v>5</v>
      </c>
      <c r="I179" s="210"/>
      <c r="J179" s="211">
        <f>ROUND(I179*H179,2)</f>
        <v>0</v>
      </c>
      <c r="K179" s="207" t="s">
        <v>19</v>
      </c>
      <c r="L179" s="45"/>
      <c r="M179" s="212" t="s">
        <v>19</v>
      </c>
      <c r="N179" s="213" t="s">
        <v>40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462</v>
      </c>
      <c r="AT179" s="216" t="s">
        <v>131</v>
      </c>
      <c r="AU179" s="216" t="s">
        <v>77</v>
      </c>
      <c r="AY179" s="18" t="s">
        <v>128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77</v>
      </c>
      <c r="BK179" s="217">
        <f>ROUND(I179*H179,2)</f>
        <v>0</v>
      </c>
      <c r="BL179" s="18" t="s">
        <v>462</v>
      </c>
      <c r="BM179" s="216" t="s">
        <v>758</v>
      </c>
    </row>
    <row r="180" s="2" customFormat="1">
      <c r="A180" s="39"/>
      <c r="B180" s="40"/>
      <c r="C180" s="41"/>
      <c r="D180" s="218" t="s">
        <v>138</v>
      </c>
      <c r="E180" s="41"/>
      <c r="F180" s="219" t="s">
        <v>503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138</v>
      </c>
      <c r="AU180" s="18" t="s">
        <v>77</v>
      </c>
    </row>
    <row r="181" s="15" customFormat="1">
      <c r="A181" s="15"/>
      <c r="B181" s="261"/>
      <c r="C181" s="262"/>
      <c r="D181" s="218" t="s">
        <v>142</v>
      </c>
      <c r="E181" s="263" t="s">
        <v>19</v>
      </c>
      <c r="F181" s="264" t="s">
        <v>504</v>
      </c>
      <c r="G181" s="262"/>
      <c r="H181" s="263" t="s">
        <v>19</v>
      </c>
      <c r="I181" s="265"/>
      <c r="J181" s="262"/>
      <c r="K181" s="262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142</v>
      </c>
      <c r="AU181" s="270" t="s">
        <v>77</v>
      </c>
      <c r="AV181" s="15" t="s">
        <v>77</v>
      </c>
      <c r="AW181" s="15" t="s">
        <v>31</v>
      </c>
      <c r="AX181" s="15" t="s">
        <v>69</v>
      </c>
      <c r="AY181" s="270" t="s">
        <v>128</v>
      </c>
    </row>
    <row r="182" s="13" customFormat="1">
      <c r="A182" s="13"/>
      <c r="B182" s="225"/>
      <c r="C182" s="226"/>
      <c r="D182" s="218" t="s">
        <v>142</v>
      </c>
      <c r="E182" s="227" t="s">
        <v>19</v>
      </c>
      <c r="F182" s="228" t="s">
        <v>151</v>
      </c>
      <c r="G182" s="226"/>
      <c r="H182" s="229">
        <v>5</v>
      </c>
      <c r="I182" s="230"/>
      <c r="J182" s="226"/>
      <c r="K182" s="226"/>
      <c r="L182" s="231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142</v>
      </c>
      <c r="AU182" s="235" t="s">
        <v>77</v>
      </c>
      <c r="AV182" s="13" t="s">
        <v>79</v>
      </c>
      <c r="AW182" s="13" t="s">
        <v>31</v>
      </c>
      <c r="AX182" s="13" t="s">
        <v>77</v>
      </c>
      <c r="AY182" s="235" t="s">
        <v>128</v>
      </c>
    </row>
    <row r="183" s="2" customFormat="1" ht="6.96" customHeight="1">
      <c r="A183" s="39"/>
      <c r="B183" s="60"/>
      <c r="C183" s="61"/>
      <c r="D183" s="61"/>
      <c r="E183" s="61"/>
      <c r="F183" s="61"/>
      <c r="G183" s="61"/>
      <c r="H183" s="61"/>
      <c r="I183" s="61"/>
      <c r="J183" s="61"/>
      <c r="K183" s="61"/>
      <c r="L183" s="45"/>
      <c r="M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</row>
  </sheetData>
  <sheetProtection sheet="1" autoFilter="0" formatColumns="0" formatRows="0" objects="1" scenarios="1" spinCount="100000" saltValue="8Yu1Y0HhIpWMB1KoRb0XYuV3VJ/w6I2ki9w3OF4lDBWnjV5kiD4ChA/rWLBU6J6EHptG5nK24SN4m/R9OxOriA==" hashValue="d2tbtRGneBZOPP0WhNvZwUIT4sgaagnZ67kFMyTqnFSN3eGGBCVnat6OCNU2qZToFKuwt+pPTLx+Cs2EgnlVWA==" algorithmName="SHA-512" password="CC35"/>
  <autoFilter ref="C84:K18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2_01/722173113"/>
    <hyperlink ref="F94" r:id="rId2" display="https://podminky.urs.cz/item/CS_URS_2022_01/722175002"/>
    <hyperlink ref="F98" r:id="rId3" display="https://podminky.urs.cz/item/CS_URS_2022_01/722182011"/>
    <hyperlink ref="F102" r:id="rId4" display="https://podminky.urs.cz/item/CS_URS_2022_01/722190401"/>
    <hyperlink ref="F106" r:id="rId5" display="https://podminky.urs.cz/item/CS_URS_2022_01/722232122"/>
    <hyperlink ref="F110" r:id="rId6" display="https://podminky.urs.cz/item/CS_URS_2022_01/998722201"/>
    <hyperlink ref="F128" r:id="rId7" display="https://podminky.urs.cz/item/CS_URS_2022_01/998731102"/>
    <hyperlink ref="F144" r:id="rId8" display="https://podminky.urs.cz/item/CS_URS_2022_01/998734102"/>
    <hyperlink ref="F172" r:id="rId9" display="https://podminky.urs.cz/item/CS_URS_2022_01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výměna kotlu TP emisní třída 4/8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759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ROUND((SUM(BE89:BE251)),  2)</f>
        <v>0</v>
      </c>
      <c r="G33" s="39"/>
      <c r="H33" s="39"/>
      <c r="I33" s="149">
        <v>0.20999999999999999</v>
      </c>
      <c r="J33" s="148">
        <f>ROUND(((SUM(BE89:BE251))*I33),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ROUND((SUM(BF89:BF251)),  2)</f>
        <v>0</v>
      </c>
      <c r="G34" s="39"/>
      <c r="H34" s="39"/>
      <c r="I34" s="149">
        <v>0.14999999999999999</v>
      </c>
      <c r="J34" s="148">
        <f>ROUND(((SUM(BF89:BF251))*I34),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ROUND((SUM(BG89:BG251)),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ROUND((SUM(BH89:BH251)),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ROUND((SUM(BI89:BI251)),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výměna kotlu TP emisní třída 4/8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Laštovičky BZ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174</v>
      </c>
      <c r="E62" s="175"/>
      <c r="F62" s="175"/>
      <c r="G62" s="175"/>
      <c r="H62" s="175"/>
      <c r="I62" s="175"/>
      <c r="J62" s="176">
        <f>J104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176</v>
      </c>
      <c r="E63" s="169"/>
      <c r="F63" s="169"/>
      <c r="G63" s="169"/>
      <c r="H63" s="169"/>
      <c r="I63" s="169"/>
      <c r="J63" s="170">
        <f>J113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177</v>
      </c>
      <c r="E64" s="175"/>
      <c r="F64" s="175"/>
      <c r="G64" s="175"/>
      <c r="H64" s="175"/>
      <c r="I64" s="175"/>
      <c r="J64" s="176">
        <f>J114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178</v>
      </c>
      <c r="E65" s="175"/>
      <c r="F65" s="175"/>
      <c r="G65" s="175"/>
      <c r="H65" s="175"/>
      <c r="I65" s="175"/>
      <c r="J65" s="176">
        <f>J132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179</v>
      </c>
      <c r="E66" s="175"/>
      <c r="F66" s="175"/>
      <c r="G66" s="175"/>
      <c r="H66" s="175"/>
      <c r="I66" s="175"/>
      <c r="J66" s="176">
        <f>J151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506</v>
      </c>
      <c r="E67" s="175"/>
      <c r="F67" s="175"/>
      <c r="G67" s="175"/>
      <c r="H67" s="175"/>
      <c r="I67" s="175"/>
      <c r="J67" s="176">
        <f>J185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181</v>
      </c>
      <c r="E68" s="175"/>
      <c r="F68" s="175"/>
      <c r="G68" s="175"/>
      <c r="H68" s="175"/>
      <c r="I68" s="175"/>
      <c r="J68" s="176">
        <f>J201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183</v>
      </c>
      <c r="E69" s="169"/>
      <c r="F69" s="169"/>
      <c r="G69" s="169"/>
      <c r="H69" s="169"/>
      <c r="I69" s="169"/>
      <c r="J69" s="170">
        <f>J213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113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výměna kotlu TP emisní třída 4/8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102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05 - Laštovičky BZ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33" t="s">
        <v>23</v>
      </c>
      <c r="J83" s="73" t="str">
        <f>IF(J12="","",J12)</f>
        <v>2. 2. 2022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 xml:space="preserve"> </v>
      </c>
      <c r="G85" s="41"/>
      <c r="H85" s="41"/>
      <c r="I85" s="33" t="s">
        <v>30</v>
      </c>
      <c r="J85" s="37" t="str">
        <f>E21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28</v>
      </c>
      <c r="D86" s="41"/>
      <c r="E86" s="41"/>
      <c r="F86" s="28" t="str">
        <f>IF(E18="","",E18)</f>
        <v>Vyplň údaj</v>
      </c>
      <c r="G86" s="41"/>
      <c r="H86" s="41"/>
      <c r="I86" s="33" t="s">
        <v>32</v>
      </c>
      <c r="J86" s="37" t="str">
        <f>E24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114</v>
      </c>
      <c r="D88" s="181" t="s">
        <v>54</v>
      </c>
      <c r="E88" s="181" t="s">
        <v>50</v>
      </c>
      <c r="F88" s="181" t="s">
        <v>51</v>
      </c>
      <c r="G88" s="181" t="s">
        <v>115</v>
      </c>
      <c r="H88" s="181" t="s">
        <v>116</v>
      </c>
      <c r="I88" s="181" t="s">
        <v>117</v>
      </c>
      <c r="J88" s="181" t="s">
        <v>106</v>
      </c>
      <c r="K88" s="182" t="s">
        <v>118</v>
      </c>
      <c r="L88" s="183"/>
      <c r="M88" s="93" t="s">
        <v>19</v>
      </c>
      <c r="N88" s="94" t="s">
        <v>39</v>
      </c>
      <c r="O88" s="94" t="s">
        <v>119</v>
      </c>
      <c r="P88" s="94" t="s">
        <v>120</v>
      </c>
      <c r="Q88" s="94" t="s">
        <v>121</v>
      </c>
      <c r="R88" s="94" t="s">
        <v>122</v>
      </c>
      <c r="S88" s="94" t="s">
        <v>123</v>
      </c>
      <c r="T88" s="95" t="s">
        <v>124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125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P90+P113+P213</f>
        <v>0</v>
      </c>
      <c r="Q89" s="97"/>
      <c r="R89" s="186">
        <f>R90+R113+R213</f>
        <v>0.20501475700000002</v>
      </c>
      <c r="S89" s="97"/>
      <c r="T89" s="187">
        <f>T90+T113+T213</f>
        <v>1.18737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68</v>
      </c>
      <c r="AU89" s="18" t="s">
        <v>107</v>
      </c>
      <c r="BK89" s="188">
        <f>BK90+BK113+BK213</f>
        <v>0</v>
      </c>
    </row>
    <row r="90" s="12" customFormat="1" ht="25.92" customHeight="1">
      <c r="A90" s="12"/>
      <c r="B90" s="189"/>
      <c r="C90" s="190"/>
      <c r="D90" s="191" t="s">
        <v>68</v>
      </c>
      <c r="E90" s="192" t="s">
        <v>126</v>
      </c>
      <c r="F90" s="192" t="s">
        <v>127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P91+P104</f>
        <v>0</v>
      </c>
      <c r="Q90" s="197"/>
      <c r="R90" s="198">
        <f>R91+R104</f>
        <v>0.15915735</v>
      </c>
      <c r="S90" s="197"/>
      <c r="T90" s="199">
        <f>T91+T104</f>
        <v>0.42020000000000002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77</v>
      </c>
      <c r="AT90" s="201" t="s">
        <v>68</v>
      </c>
      <c r="AU90" s="201" t="s">
        <v>69</v>
      </c>
      <c r="AY90" s="200" t="s">
        <v>128</v>
      </c>
      <c r="BK90" s="202">
        <f>BK91+BK104</f>
        <v>0</v>
      </c>
    </row>
    <row r="91" s="12" customFormat="1" ht="22.8" customHeight="1">
      <c r="A91" s="12"/>
      <c r="B91" s="189"/>
      <c r="C91" s="190"/>
      <c r="D91" s="191" t="s">
        <v>68</v>
      </c>
      <c r="E91" s="203" t="s">
        <v>129</v>
      </c>
      <c r="F91" s="203" t="s">
        <v>130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SUM(P92:P103)</f>
        <v>0</v>
      </c>
      <c r="Q91" s="197"/>
      <c r="R91" s="198">
        <f>SUM(R92:R103)</f>
        <v>0.15915735</v>
      </c>
      <c r="S91" s="197"/>
      <c r="T91" s="199">
        <f>SUM(T92:T103)</f>
        <v>0.42020000000000002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77</v>
      </c>
      <c r="AT91" s="201" t="s">
        <v>68</v>
      </c>
      <c r="AU91" s="201" t="s">
        <v>77</v>
      </c>
      <c r="AY91" s="200" t="s">
        <v>128</v>
      </c>
      <c r="BK91" s="202">
        <f>SUM(BK92:BK103)</f>
        <v>0</v>
      </c>
    </row>
    <row r="92" s="2" customFormat="1" ht="21.75" customHeight="1">
      <c r="A92" s="39"/>
      <c r="B92" s="40"/>
      <c r="C92" s="205" t="s">
        <v>77</v>
      </c>
      <c r="D92" s="205" t="s">
        <v>131</v>
      </c>
      <c r="E92" s="206" t="s">
        <v>513</v>
      </c>
      <c r="F92" s="207" t="s">
        <v>514</v>
      </c>
      <c r="G92" s="208" t="s">
        <v>213</v>
      </c>
      <c r="H92" s="209">
        <v>1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40</v>
      </c>
      <c r="O92" s="85"/>
      <c r="P92" s="214">
        <f>O92*H92</f>
        <v>0</v>
      </c>
      <c r="Q92" s="214">
        <v>0.144653</v>
      </c>
      <c r="R92" s="214">
        <f>Q92*H92</f>
        <v>0.144653</v>
      </c>
      <c r="S92" s="214">
        <v>0.112</v>
      </c>
      <c r="T92" s="215">
        <f>S92*H92</f>
        <v>0.112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136</v>
      </c>
      <c r="AT92" s="216" t="s">
        <v>131</v>
      </c>
      <c r="AU92" s="216" t="s">
        <v>79</v>
      </c>
      <c r="AY92" s="18" t="s">
        <v>128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136</v>
      </c>
      <c r="BM92" s="216" t="s">
        <v>760</v>
      </c>
    </row>
    <row r="93" s="2" customFormat="1">
      <c r="A93" s="39"/>
      <c r="B93" s="40"/>
      <c r="C93" s="41"/>
      <c r="D93" s="218" t="s">
        <v>138</v>
      </c>
      <c r="E93" s="41"/>
      <c r="F93" s="219" t="s">
        <v>516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138</v>
      </c>
      <c r="AU93" s="18" t="s">
        <v>79</v>
      </c>
    </row>
    <row r="94" s="2" customFormat="1" ht="24.15" customHeight="1">
      <c r="A94" s="39"/>
      <c r="B94" s="40"/>
      <c r="C94" s="205" t="s">
        <v>79</v>
      </c>
      <c r="D94" s="205" t="s">
        <v>131</v>
      </c>
      <c r="E94" s="206" t="s">
        <v>517</v>
      </c>
      <c r="F94" s="207" t="s">
        <v>518</v>
      </c>
      <c r="G94" s="208" t="s">
        <v>219</v>
      </c>
      <c r="H94" s="209">
        <v>10.5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0.0010346999999999999</v>
      </c>
      <c r="R94" s="214">
        <f>Q94*H94</f>
        <v>0.01086435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136</v>
      </c>
      <c r="AT94" s="216" t="s">
        <v>131</v>
      </c>
      <c r="AU94" s="216" t="s">
        <v>79</v>
      </c>
      <c r="AY94" s="18" t="s">
        <v>128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136</v>
      </c>
      <c r="BM94" s="216" t="s">
        <v>761</v>
      </c>
    </row>
    <row r="95" s="2" customFormat="1">
      <c r="A95" s="39"/>
      <c r="B95" s="40"/>
      <c r="C95" s="41"/>
      <c r="D95" s="218" t="s">
        <v>138</v>
      </c>
      <c r="E95" s="41"/>
      <c r="F95" s="219" t="s">
        <v>520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138</v>
      </c>
      <c r="AU95" s="18" t="s">
        <v>79</v>
      </c>
    </row>
    <row r="96" s="13" customFormat="1">
      <c r="A96" s="13"/>
      <c r="B96" s="225"/>
      <c r="C96" s="226"/>
      <c r="D96" s="218" t="s">
        <v>142</v>
      </c>
      <c r="E96" s="227" t="s">
        <v>19</v>
      </c>
      <c r="F96" s="228" t="s">
        <v>762</v>
      </c>
      <c r="G96" s="226"/>
      <c r="H96" s="229">
        <v>10.5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142</v>
      </c>
      <c r="AU96" s="235" t="s">
        <v>79</v>
      </c>
      <c r="AV96" s="13" t="s">
        <v>79</v>
      </c>
      <c r="AW96" s="13" t="s">
        <v>31</v>
      </c>
      <c r="AX96" s="13" t="s">
        <v>77</v>
      </c>
      <c r="AY96" s="235" t="s">
        <v>128</v>
      </c>
    </row>
    <row r="97" s="2" customFormat="1" ht="16.5" customHeight="1">
      <c r="A97" s="39"/>
      <c r="B97" s="40"/>
      <c r="C97" s="205" t="s">
        <v>164</v>
      </c>
      <c r="D97" s="205" t="s">
        <v>131</v>
      </c>
      <c r="E97" s="206" t="s">
        <v>763</v>
      </c>
      <c r="F97" s="207" t="s">
        <v>764</v>
      </c>
      <c r="G97" s="208" t="s">
        <v>219</v>
      </c>
      <c r="H97" s="209">
        <v>4</v>
      </c>
      <c r="I97" s="210"/>
      <c r="J97" s="211">
        <f>ROUND(I97*H97,2)</f>
        <v>0</v>
      </c>
      <c r="K97" s="207" t="s">
        <v>135</v>
      </c>
      <c r="L97" s="45"/>
      <c r="M97" s="212" t="s">
        <v>19</v>
      </c>
      <c r="N97" s="213" t="s">
        <v>40</v>
      </c>
      <c r="O97" s="85"/>
      <c r="P97" s="214">
        <f>O97*H97</f>
        <v>0</v>
      </c>
      <c r="Q97" s="214">
        <v>0.00091</v>
      </c>
      <c r="R97" s="214">
        <f>Q97*H97</f>
        <v>0.00364</v>
      </c>
      <c r="S97" s="214">
        <v>0.0028</v>
      </c>
      <c r="T97" s="215">
        <f>S97*H97</f>
        <v>0.0112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136</v>
      </c>
      <c r="AT97" s="216" t="s">
        <v>131</v>
      </c>
      <c r="AU97" s="216" t="s">
        <v>79</v>
      </c>
      <c r="AY97" s="18" t="s">
        <v>128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136</v>
      </c>
      <c r="BM97" s="216" t="s">
        <v>765</v>
      </c>
    </row>
    <row r="98" s="2" customFormat="1">
      <c r="A98" s="39"/>
      <c r="B98" s="40"/>
      <c r="C98" s="41"/>
      <c r="D98" s="218" t="s">
        <v>138</v>
      </c>
      <c r="E98" s="41"/>
      <c r="F98" s="219" t="s">
        <v>766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138</v>
      </c>
      <c r="AU98" s="18" t="s">
        <v>79</v>
      </c>
    </row>
    <row r="99" s="2" customFormat="1">
      <c r="A99" s="39"/>
      <c r="B99" s="40"/>
      <c r="C99" s="41"/>
      <c r="D99" s="223" t="s">
        <v>140</v>
      </c>
      <c r="E99" s="41"/>
      <c r="F99" s="224" t="s">
        <v>767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140</v>
      </c>
      <c r="AU99" s="18" t="s">
        <v>79</v>
      </c>
    </row>
    <row r="100" s="13" customFormat="1">
      <c r="A100" s="13"/>
      <c r="B100" s="225"/>
      <c r="C100" s="226"/>
      <c r="D100" s="218" t="s">
        <v>142</v>
      </c>
      <c r="E100" s="227" t="s">
        <v>19</v>
      </c>
      <c r="F100" s="228" t="s">
        <v>768</v>
      </c>
      <c r="G100" s="226"/>
      <c r="H100" s="229">
        <v>4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142</v>
      </c>
      <c r="AU100" s="235" t="s">
        <v>79</v>
      </c>
      <c r="AV100" s="13" t="s">
        <v>79</v>
      </c>
      <c r="AW100" s="13" t="s">
        <v>31</v>
      </c>
      <c r="AX100" s="13" t="s">
        <v>77</v>
      </c>
      <c r="AY100" s="235" t="s">
        <v>128</v>
      </c>
    </row>
    <row r="101" s="2" customFormat="1" ht="16.5" customHeight="1">
      <c r="A101" s="39"/>
      <c r="B101" s="40"/>
      <c r="C101" s="205" t="s">
        <v>136</v>
      </c>
      <c r="D101" s="205" t="s">
        <v>131</v>
      </c>
      <c r="E101" s="206" t="s">
        <v>530</v>
      </c>
      <c r="F101" s="207" t="s">
        <v>531</v>
      </c>
      <c r="G101" s="208" t="s">
        <v>219</v>
      </c>
      <c r="H101" s="209">
        <v>13.5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40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0.021999999999999999</v>
      </c>
      <c r="T101" s="215">
        <f>S101*H101</f>
        <v>0.29699999999999999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136</v>
      </c>
      <c r="AT101" s="216" t="s">
        <v>131</v>
      </c>
      <c r="AU101" s="216" t="s">
        <v>79</v>
      </c>
      <c r="AY101" s="18" t="s">
        <v>128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136</v>
      </c>
      <c r="BM101" s="216" t="s">
        <v>769</v>
      </c>
    </row>
    <row r="102" s="2" customFormat="1">
      <c r="A102" s="39"/>
      <c r="B102" s="40"/>
      <c r="C102" s="41"/>
      <c r="D102" s="218" t="s">
        <v>138</v>
      </c>
      <c r="E102" s="41"/>
      <c r="F102" s="219" t="s">
        <v>533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138</v>
      </c>
      <c r="AU102" s="18" t="s">
        <v>79</v>
      </c>
    </row>
    <row r="103" s="13" customFormat="1">
      <c r="A103" s="13"/>
      <c r="B103" s="225"/>
      <c r="C103" s="226"/>
      <c r="D103" s="218" t="s">
        <v>142</v>
      </c>
      <c r="E103" s="227" t="s">
        <v>19</v>
      </c>
      <c r="F103" s="228" t="s">
        <v>770</v>
      </c>
      <c r="G103" s="226"/>
      <c r="H103" s="229">
        <v>13.5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79</v>
      </c>
      <c r="AV103" s="13" t="s">
        <v>79</v>
      </c>
      <c r="AW103" s="13" t="s">
        <v>31</v>
      </c>
      <c r="AX103" s="13" t="s">
        <v>77</v>
      </c>
      <c r="AY103" s="235" t="s">
        <v>128</v>
      </c>
    </row>
    <row r="104" s="12" customFormat="1" ht="22.8" customHeight="1">
      <c r="A104" s="12"/>
      <c r="B104" s="189"/>
      <c r="C104" s="190"/>
      <c r="D104" s="191" t="s">
        <v>68</v>
      </c>
      <c r="E104" s="203" t="s">
        <v>231</v>
      </c>
      <c r="F104" s="203" t="s">
        <v>232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SUM(P105:P112)</f>
        <v>0</v>
      </c>
      <c r="Q104" s="197"/>
      <c r="R104" s="198">
        <f>SUM(R105:R112)</f>
        <v>0</v>
      </c>
      <c r="S104" s="197"/>
      <c r="T104" s="199">
        <f>SUM(T105:T112)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77</v>
      </c>
      <c r="AT104" s="201" t="s">
        <v>68</v>
      </c>
      <c r="AU104" s="201" t="s">
        <v>77</v>
      </c>
      <c r="AY104" s="200" t="s">
        <v>128</v>
      </c>
      <c r="BK104" s="202">
        <f>SUM(BK105:BK112)</f>
        <v>0</v>
      </c>
    </row>
    <row r="105" s="2" customFormat="1" ht="16.5" customHeight="1">
      <c r="A105" s="39"/>
      <c r="B105" s="40"/>
      <c r="C105" s="205" t="s">
        <v>151</v>
      </c>
      <c r="D105" s="205" t="s">
        <v>131</v>
      </c>
      <c r="E105" s="206" t="s">
        <v>771</v>
      </c>
      <c r="F105" s="207" t="s">
        <v>772</v>
      </c>
      <c r="G105" s="208" t="s">
        <v>236</v>
      </c>
      <c r="H105" s="209">
        <v>1.1870000000000001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40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136</v>
      </c>
      <c r="AT105" s="216" t="s">
        <v>131</v>
      </c>
      <c r="AU105" s="216" t="s">
        <v>79</v>
      </c>
      <c r="AY105" s="18" t="s">
        <v>128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136</v>
      </c>
      <c r="BM105" s="216" t="s">
        <v>773</v>
      </c>
    </row>
    <row r="106" s="2" customFormat="1">
      <c r="A106" s="39"/>
      <c r="B106" s="40"/>
      <c r="C106" s="41"/>
      <c r="D106" s="218" t="s">
        <v>138</v>
      </c>
      <c r="E106" s="41"/>
      <c r="F106" s="219" t="s">
        <v>774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138</v>
      </c>
      <c r="AU106" s="18" t="s">
        <v>79</v>
      </c>
    </row>
    <row r="107" s="2" customFormat="1" ht="16.5" customHeight="1">
      <c r="A107" s="39"/>
      <c r="B107" s="40"/>
      <c r="C107" s="205" t="s">
        <v>197</v>
      </c>
      <c r="D107" s="205" t="s">
        <v>131</v>
      </c>
      <c r="E107" s="206" t="s">
        <v>240</v>
      </c>
      <c r="F107" s="207" t="s">
        <v>241</v>
      </c>
      <c r="G107" s="208" t="s">
        <v>236</v>
      </c>
      <c r="H107" s="209">
        <v>1.1870000000000001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40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136</v>
      </c>
      <c r="AT107" s="216" t="s">
        <v>131</v>
      </c>
      <c r="AU107" s="216" t="s">
        <v>79</v>
      </c>
      <c r="AY107" s="18" t="s">
        <v>128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136</v>
      </c>
      <c r="BM107" s="216" t="s">
        <v>775</v>
      </c>
    </row>
    <row r="108" s="2" customFormat="1">
      <c r="A108" s="39"/>
      <c r="B108" s="40"/>
      <c r="C108" s="41"/>
      <c r="D108" s="218" t="s">
        <v>138</v>
      </c>
      <c r="E108" s="41"/>
      <c r="F108" s="219" t="s">
        <v>243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138</v>
      </c>
      <c r="AU108" s="18" t="s">
        <v>79</v>
      </c>
    </row>
    <row r="109" s="2" customFormat="1" ht="16.5" customHeight="1">
      <c r="A109" s="39"/>
      <c r="B109" s="40"/>
      <c r="C109" s="205" t="s">
        <v>224</v>
      </c>
      <c r="D109" s="205" t="s">
        <v>131</v>
      </c>
      <c r="E109" s="206" t="s">
        <v>245</v>
      </c>
      <c r="F109" s="207" t="s">
        <v>246</v>
      </c>
      <c r="G109" s="208" t="s">
        <v>236</v>
      </c>
      <c r="H109" s="209">
        <v>1.1870000000000001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40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136</v>
      </c>
      <c r="AT109" s="216" t="s">
        <v>131</v>
      </c>
      <c r="AU109" s="216" t="s">
        <v>79</v>
      </c>
      <c r="AY109" s="18" t="s">
        <v>128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136</v>
      </c>
      <c r="BM109" s="216" t="s">
        <v>776</v>
      </c>
    </row>
    <row r="110" s="2" customFormat="1">
      <c r="A110" s="39"/>
      <c r="B110" s="40"/>
      <c r="C110" s="41"/>
      <c r="D110" s="218" t="s">
        <v>138</v>
      </c>
      <c r="E110" s="41"/>
      <c r="F110" s="219" t="s">
        <v>248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138</v>
      </c>
      <c r="AU110" s="18" t="s">
        <v>79</v>
      </c>
    </row>
    <row r="111" s="2" customFormat="1" ht="21.75" customHeight="1">
      <c r="A111" s="39"/>
      <c r="B111" s="40"/>
      <c r="C111" s="205" t="s">
        <v>233</v>
      </c>
      <c r="D111" s="205" t="s">
        <v>131</v>
      </c>
      <c r="E111" s="206" t="s">
        <v>777</v>
      </c>
      <c r="F111" s="207" t="s">
        <v>778</v>
      </c>
      <c r="G111" s="208" t="s">
        <v>236</v>
      </c>
      <c r="H111" s="209">
        <v>1.1870000000000001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40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136</v>
      </c>
      <c r="AT111" s="216" t="s">
        <v>131</v>
      </c>
      <c r="AU111" s="216" t="s">
        <v>79</v>
      </c>
      <c r="AY111" s="18" t="s">
        <v>128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136</v>
      </c>
      <c r="BM111" s="216" t="s">
        <v>779</v>
      </c>
    </row>
    <row r="112" s="2" customFormat="1">
      <c r="A112" s="39"/>
      <c r="B112" s="40"/>
      <c r="C112" s="41"/>
      <c r="D112" s="218" t="s">
        <v>138</v>
      </c>
      <c r="E112" s="41"/>
      <c r="F112" s="219" t="s">
        <v>780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138</v>
      </c>
      <c r="AU112" s="18" t="s">
        <v>79</v>
      </c>
    </row>
    <row r="113" s="12" customFormat="1" ht="25.92" customHeight="1">
      <c r="A113" s="12"/>
      <c r="B113" s="189"/>
      <c r="C113" s="190"/>
      <c r="D113" s="191" t="s">
        <v>68</v>
      </c>
      <c r="E113" s="192" t="s">
        <v>263</v>
      </c>
      <c r="F113" s="192" t="s">
        <v>264</v>
      </c>
      <c r="G113" s="190"/>
      <c r="H113" s="190"/>
      <c r="I113" s="193"/>
      <c r="J113" s="194">
        <f>BK113</f>
        <v>0</v>
      </c>
      <c r="K113" s="190"/>
      <c r="L113" s="195"/>
      <c r="M113" s="196"/>
      <c r="N113" s="197"/>
      <c r="O113" s="197"/>
      <c r="P113" s="198">
        <f>P114+P132+P151+P185+P201</f>
        <v>0</v>
      </c>
      <c r="Q113" s="197"/>
      <c r="R113" s="198">
        <f>R114+R132+R151+R185+R201</f>
        <v>0.045667407000000007</v>
      </c>
      <c r="S113" s="197"/>
      <c r="T113" s="199">
        <f>T114+T132+T151+T185+T201</f>
        <v>0.76717000000000002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79</v>
      </c>
      <c r="AT113" s="201" t="s">
        <v>68</v>
      </c>
      <c r="AU113" s="201" t="s">
        <v>69</v>
      </c>
      <c r="AY113" s="200" t="s">
        <v>128</v>
      </c>
      <c r="BK113" s="202">
        <f>BK114+BK132+BK151+BK185+BK201</f>
        <v>0</v>
      </c>
    </row>
    <row r="114" s="12" customFormat="1" ht="22.8" customHeight="1">
      <c r="A114" s="12"/>
      <c r="B114" s="189"/>
      <c r="C114" s="190"/>
      <c r="D114" s="191" t="s">
        <v>68</v>
      </c>
      <c r="E114" s="203" t="s">
        <v>265</v>
      </c>
      <c r="F114" s="203" t="s">
        <v>266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SUM(P115:P131)</f>
        <v>0</v>
      </c>
      <c r="Q114" s="197"/>
      <c r="R114" s="198">
        <f>SUM(R115:R131)</f>
        <v>0.0084480000000000006</v>
      </c>
      <c r="S114" s="197"/>
      <c r="T114" s="199">
        <f>SUM(T115:T131)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79</v>
      </c>
      <c r="AT114" s="201" t="s">
        <v>68</v>
      </c>
      <c r="AU114" s="201" t="s">
        <v>77</v>
      </c>
      <c r="AY114" s="200" t="s">
        <v>128</v>
      </c>
      <c r="BK114" s="202">
        <f>SUM(BK115:BK131)</f>
        <v>0</v>
      </c>
    </row>
    <row r="115" s="2" customFormat="1" ht="16.5" customHeight="1">
      <c r="A115" s="39"/>
      <c r="B115" s="40"/>
      <c r="C115" s="205" t="s">
        <v>129</v>
      </c>
      <c r="D115" s="205" t="s">
        <v>131</v>
      </c>
      <c r="E115" s="206" t="s">
        <v>781</v>
      </c>
      <c r="F115" s="207" t="s">
        <v>782</v>
      </c>
      <c r="G115" s="208" t="s">
        <v>219</v>
      </c>
      <c r="H115" s="209">
        <v>12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40</v>
      </c>
      <c r="O115" s="85"/>
      <c r="P115" s="214">
        <f>O115*H115</f>
        <v>0</v>
      </c>
      <c r="Q115" s="214">
        <v>0.00034400000000000001</v>
      </c>
      <c r="R115" s="214">
        <f>Q115*H115</f>
        <v>0.0041279999999999997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270</v>
      </c>
      <c r="AT115" s="216" t="s">
        <v>131</v>
      </c>
      <c r="AU115" s="216" t="s">
        <v>79</v>
      </c>
      <c r="AY115" s="18" t="s">
        <v>128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270</v>
      </c>
      <c r="BM115" s="216" t="s">
        <v>783</v>
      </c>
    </row>
    <row r="116" s="2" customFormat="1">
      <c r="A116" s="39"/>
      <c r="B116" s="40"/>
      <c r="C116" s="41"/>
      <c r="D116" s="218" t="s">
        <v>138</v>
      </c>
      <c r="E116" s="41"/>
      <c r="F116" s="219" t="s">
        <v>784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138</v>
      </c>
      <c r="AU116" s="18" t="s">
        <v>79</v>
      </c>
    </row>
    <row r="117" s="15" customFormat="1">
      <c r="A117" s="15"/>
      <c r="B117" s="261"/>
      <c r="C117" s="262"/>
      <c r="D117" s="218" t="s">
        <v>142</v>
      </c>
      <c r="E117" s="263" t="s">
        <v>19</v>
      </c>
      <c r="F117" s="264" t="s">
        <v>785</v>
      </c>
      <c r="G117" s="262"/>
      <c r="H117" s="263" t="s">
        <v>19</v>
      </c>
      <c r="I117" s="265"/>
      <c r="J117" s="262"/>
      <c r="K117" s="262"/>
      <c r="L117" s="266"/>
      <c r="M117" s="267"/>
      <c r="N117" s="268"/>
      <c r="O117" s="268"/>
      <c r="P117" s="268"/>
      <c r="Q117" s="268"/>
      <c r="R117" s="268"/>
      <c r="S117" s="268"/>
      <c r="T117" s="26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0" t="s">
        <v>142</v>
      </c>
      <c r="AU117" s="270" t="s">
        <v>79</v>
      </c>
      <c r="AV117" s="15" t="s">
        <v>77</v>
      </c>
      <c r="AW117" s="15" t="s">
        <v>31</v>
      </c>
      <c r="AX117" s="15" t="s">
        <v>69</v>
      </c>
      <c r="AY117" s="270" t="s">
        <v>128</v>
      </c>
    </row>
    <row r="118" s="13" customFormat="1">
      <c r="A118" s="13"/>
      <c r="B118" s="225"/>
      <c r="C118" s="226"/>
      <c r="D118" s="218" t="s">
        <v>142</v>
      </c>
      <c r="E118" s="227" t="s">
        <v>19</v>
      </c>
      <c r="F118" s="228" t="s">
        <v>258</v>
      </c>
      <c r="G118" s="226"/>
      <c r="H118" s="229">
        <v>12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79</v>
      </c>
      <c r="AV118" s="13" t="s">
        <v>79</v>
      </c>
      <c r="AW118" s="13" t="s">
        <v>31</v>
      </c>
      <c r="AX118" s="13" t="s">
        <v>69</v>
      </c>
      <c r="AY118" s="235" t="s">
        <v>128</v>
      </c>
    </row>
    <row r="119" s="14" customFormat="1">
      <c r="A119" s="14"/>
      <c r="B119" s="236"/>
      <c r="C119" s="237"/>
      <c r="D119" s="218" t="s">
        <v>142</v>
      </c>
      <c r="E119" s="238" t="s">
        <v>19</v>
      </c>
      <c r="F119" s="239" t="s">
        <v>149</v>
      </c>
      <c r="G119" s="237"/>
      <c r="H119" s="240">
        <v>12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142</v>
      </c>
      <c r="AU119" s="246" t="s">
        <v>79</v>
      </c>
      <c r="AV119" s="14" t="s">
        <v>136</v>
      </c>
      <c r="AW119" s="14" t="s">
        <v>31</v>
      </c>
      <c r="AX119" s="14" t="s">
        <v>77</v>
      </c>
      <c r="AY119" s="246" t="s">
        <v>128</v>
      </c>
    </row>
    <row r="120" s="2" customFormat="1" ht="16.5" customHeight="1">
      <c r="A120" s="39"/>
      <c r="B120" s="40"/>
      <c r="C120" s="251" t="s">
        <v>244</v>
      </c>
      <c r="D120" s="251" t="s">
        <v>326</v>
      </c>
      <c r="E120" s="252" t="s">
        <v>786</v>
      </c>
      <c r="F120" s="253" t="s">
        <v>787</v>
      </c>
      <c r="G120" s="254" t="s">
        <v>219</v>
      </c>
      <c r="H120" s="255">
        <v>12</v>
      </c>
      <c r="I120" s="256"/>
      <c r="J120" s="257">
        <f>ROUND(I120*H120,2)</f>
        <v>0</v>
      </c>
      <c r="K120" s="253" t="s">
        <v>19</v>
      </c>
      <c r="L120" s="258"/>
      <c r="M120" s="259" t="s">
        <v>19</v>
      </c>
      <c r="N120" s="260" t="s">
        <v>40</v>
      </c>
      <c r="O120" s="85"/>
      <c r="P120" s="214">
        <f>O120*H120</f>
        <v>0</v>
      </c>
      <c r="Q120" s="214">
        <v>0.00036000000000000002</v>
      </c>
      <c r="R120" s="214">
        <f>Q120*H120</f>
        <v>0.0043200000000000001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329</v>
      </c>
      <c r="AT120" s="216" t="s">
        <v>326</v>
      </c>
      <c r="AU120" s="216" t="s">
        <v>79</v>
      </c>
      <c r="AY120" s="18" t="s">
        <v>128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77</v>
      </c>
      <c r="BK120" s="217">
        <f>ROUND(I120*H120,2)</f>
        <v>0</v>
      </c>
      <c r="BL120" s="18" t="s">
        <v>270</v>
      </c>
      <c r="BM120" s="216" t="s">
        <v>788</v>
      </c>
    </row>
    <row r="121" s="2" customFormat="1">
      <c r="A121" s="39"/>
      <c r="B121" s="40"/>
      <c r="C121" s="41"/>
      <c r="D121" s="218" t="s">
        <v>138</v>
      </c>
      <c r="E121" s="41"/>
      <c r="F121" s="219" t="s">
        <v>787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138</v>
      </c>
      <c r="AU121" s="18" t="s">
        <v>79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258</v>
      </c>
      <c r="G122" s="226"/>
      <c r="H122" s="229">
        <v>12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79</v>
      </c>
      <c r="AV122" s="13" t="s">
        <v>79</v>
      </c>
      <c r="AW122" s="13" t="s">
        <v>31</v>
      </c>
      <c r="AX122" s="13" t="s">
        <v>77</v>
      </c>
      <c r="AY122" s="235" t="s">
        <v>128</v>
      </c>
    </row>
    <row r="123" s="2" customFormat="1" ht="16.5" customHeight="1">
      <c r="A123" s="39"/>
      <c r="B123" s="40"/>
      <c r="C123" s="205" t="s">
        <v>250</v>
      </c>
      <c r="D123" s="205" t="s">
        <v>131</v>
      </c>
      <c r="E123" s="206" t="s">
        <v>789</v>
      </c>
      <c r="F123" s="207" t="s">
        <v>790</v>
      </c>
      <c r="G123" s="208" t="s">
        <v>213</v>
      </c>
      <c r="H123" s="209">
        <v>1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40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270</v>
      </c>
      <c r="AT123" s="216" t="s">
        <v>131</v>
      </c>
      <c r="AU123" s="216" t="s">
        <v>79</v>
      </c>
      <c r="AY123" s="18" t="s">
        <v>128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77</v>
      </c>
      <c r="BK123" s="217">
        <f>ROUND(I123*H123,2)</f>
        <v>0</v>
      </c>
      <c r="BL123" s="18" t="s">
        <v>270</v>
      </c>
      <c r="BM123" s="216" t="s">
        <v>791</v>
      </c>
    </row>
    <row r="124" s="2" customFormat="1">
      <c r="A124" s="39"/>
      <c r="B124" s="40"/>
      <c r="C124" s="41"/>
      <c r="D124" s="218" t="s">
        <v>138</v>
      </c>
      <c r="E124" s="41"/>
      <c r="F124" s="219" t="s">
        <v>792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138</v>
      </c>
      <c r="AU124" s="18" t="s">
        <v>79</v>
      </c>
    </row>
    <row r="125" s="2" customFormat="1" ht="16.5" customHeight="1">
      <c r="A125" s="39"/>
      <c r="B125" s="40"/>
      <c r="C125" s="205" t="s">
        <v>258</v>
      </c>
      <c r="D125" s="205" t="s">
        <v>131</v>
      </c>
      <c r="E125" s="206" t="s">
        <v>287</v>
      </c>
      <c r="F125" s="207" t="s">
        <v>288</v>
      </c>
      <c r="G125" s="208" t="s">
        <v>289</v>
      </c>
      <c r="H125" s="209">
        <v>2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40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270</v>
      </c>
      <c r="AT125" s="216" t="s">
        <v>131</v>
      </c>
      <c r="AU125" s="216" t="s">
        <v>79</v>
      </c>
      <c r="AY125" s="18" t="s">
        <v>128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77</v>
      </c>
      <c r="BK125" s="217">
        <f>ROUND(I125*H125,2)</f>
        <v>0</v>
      </c>
      <c r="BL125" s="18" t="s">
        <v>270</v>
      </c>
      <c r="BM125" s="216" t="s">
        <v>793</v>
      </c>
    </row>
    <row r="126" s="2" customFormat="1">
      <c r="A126" s="39"/>
      <c r="B126" s="40"/>
      <c r="C126" s="41"/>
      <c r="D126" s="218" t="s">
        <v>138</v>
      </c>
      <c r="E126" s="41"/>
      <c r="F126" s="219" t="s">
        <v>291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138</v>
      </c>
      <c r="AU126" s="18" t="s">
        <v>79</v>
      </c>
    </row>
    <row r="127" s="15" customFormat="1">
      <c r="A127" s="15"/>
      <c r="B127" s="261"/>
      <c r="C127" s="262"/>
      <c r="D127" s="218" t="s">
        <v>142</v>
      </c>
      <c r="E127" s="263" t="s">
        <v>19</v>
      </c>
      <c r="F127" s="264" t="s">
        <v>794</v>
      </c>
      <c r="G127" s="262"/>
      <c r="H127" s="263" t="s">
        <v>19</v>
      </c>
      <c r="I127" s="265"/>
      <c r="J127" s="262"/>
      <c r="K127" s="262"/>
      <c r="L127" s="266"/>
      <c r="M127" s="267"/>
      <c r="N127" s="268"/>
      <c r="O127" s="268"/>
      <c r="P127" s="268"/>
      <c r="Q127" s="268"/>
      <c r="R127" s="268"/>
      <c r="S127" s="268"/>
      <c r="T127" s="26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0" t="s">
        <v>142</v>
      </c>
      <c r="AU127" s="270" t="s">
        <v>79</v>
      </c>
      <c r="AV127" s="15" t="s">
        <v>77</v>
      </c>
      <c r="AW127" s="15" t="s">
        <v>31</v>
      </c>
      <c r="AX127" s="15" t="s">
        <v>69</v>
      </c>
      <c r="AY127" s="270" t="s">
        <v>128</v>
      </c>
    </row>
    <row r="128" s="13" customFormat="1">
      <c r="A128" s="13"/>
      <c r="B128" s="225"/>
      <c r="C128" s="226"/>
      <c r="D128" s="218" t="s">
        <v>142</v>
      </c>
      <c r="E128" s="227" t="s">
        <v>19</v>
      </c>
      <c r="F128" s="228" t="s">
        <v>795</v>
      </c>
      <c r="G128" s="226"/>
      <c r="H128" s="229">
        <v>2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142</v>
      </c>
      <c r="AU128" s="235" t="s">
        <v>79</v>
      </c>
      <c r="AV128" s="13" t="s">
        <v>79</v>
      </c>
      <c r="AW128" s="13" t="s">
        <v>31</v>
      </c>
      <c r="AX128" s="13" t="s">
        <v>69</v>
      </c>
      <c r="AY128" s="235" t="s">
        <v>128</v>
      </c>
    </row>
    <row r="129" s="14" customFormat="1">
      <c r="A129" s="14"/>
      <c r="B129" s="236"/>
      <c r="C129" s="237"/>
      <c r="D129" s="218" t="s">
        <v>142</v>
      </c>
      <c r="E129" s="238" t="s">
        <v>19</v>
      </c>
      <c r="F129" s="239" t="s">
        <v>149</v>
      </c>
      <c r="G129" s="237"/>
      <c r="H129" s="240">
        <v>2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142</v>
      </c>
      <c r="AU129" s="246" t="s">
        <v>79</v>
      </c>
      <c r="AV129" s="14" t="s">
        <v>136</v>
      </c>
      <c r="AW129" s="14" t="s">
        <v>31</v>
      </c>
      <c r="AX129" s="14" t="s">
        <v>77</v>
      </c>
      <c r="AY129" s="246" t="s">
        <v>128</v>
      </c>
    </row>
    <row r="130" s="2" customFormat="1" ht="16.5" customHeight="1">
      <c r="A130" s="39"/>
      <c r="B130" s="40"/>
      <c r="C130" s="205" t="s">
        <v>267</v>
      </c>
      <c r="D130" s="205" t="s">
        <v>131</v>
      </c>
      <c r="E130" s="206" t="s">
        <v>796</v>
      </c>
      <c r="F130" s="207" t="s">
        <v>797</v>
      </c>
      <c r="G130" s="208" t="s">
        <v>236</v>
      </c>
      <c r="H130" s="209">
        <v>0.0080000000000000002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40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270</v>
      </c>
      <c r="AT130" s="216" t="s">
        <v>131</v>
      </c>
      <c r="AU130" s="216" t="s">
        <v>79</v>
      </c>
      <c r="AY130" s="18" t="s">
        <v>128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270</v>
      </c>
      <c r="BM130" s="216" t="s">
        <v>798</v>
      </c>
    </row>
    <row r="131" s="2" customFormat="1">
      <c r="A131" s="39"/>
      <c r="B131" s="40"/>
      <c r="C131" s="41"/>
      <c r="D131" s="218" t="s">
        <v>138</v>
      </c>
      <c r="E131" s="41"/>
      <c r="F131" s="219" t="s">
        <v>799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138</v>
      </c>
      <c r="AU131" s="18" t="s">
        <v>79</v>
      </c>
    </row>
    <row r="132" s="12" customFormat="1" ht="22.8" customHeight="1">
      <c r="A132" s="12"/>
      <c r="B132" s="189"/>
      <c r="C132" s="190"/>
      <c r="D132" s="191" t="s">
        <v>68</v>
      </c>
      <c r="E132" s="203" t="s">
        <v>308</v>
      </c>
      <c r="F132" s="203" t="s">
        <v>309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SUM(P133:P150)</f>
        <v>0</v>
      </c>
      <c r="Q132" s="197"/>
      <c r="R132" s="198">
        <f>SUM(R133:R150)</f>
        <v>0.0085294224999999998</v>
      </c>
      <c r="S132" s="197"/>
      <c r="T132" s="199">
        <f>SUM(T133:T150)</f>
        <v>0.22625000000000001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79</v>
      </c>
      <c r="AT132" s="201" t="s">
        <v>68</v>
      </c>
      <c r="AU132" s="201" t="s">
        <v>77</v>
      </c>
      <c r="AY132" s="200" t="s">
        <v>128</v>
      </c>
      <c r="BK132" s="202">
        <f>SUM(BK133:BK150)</f>
        <v>0</v>
      </c>
    </row>
    <row r="133" s="2" customFormat="1" ht="16.5" customHeight="1">
      <c r="A133" s="39"/>
      <c r="B133" s="40"/>
      <c r="C133" s="205" t="s">
        <v>275</v>
      </c>
      <c r="D133" s="205" t="s">
        <v>131</v>
      </c>
      <c r="E133" s="206" t="s">
        <v>316</v>
      </c>
      <c r="F133" s="207" t="s">
        <v>317</v>
      </c>
      <c r="G133" s="208" t="s">
        <v>289</v>
      </c>
      <c r="H133" s="209">
        <v>1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40</v>
      </c>
      <c r="O133" s="85"/>
      <c r="P133" s="214">
        <f>O133*H133</f>
        <v>0</v>
      </c>
      <c r="Q133" s="214">
        <v>0.00017255999999999999</v>
      </c>
      <c r="R133" s="214">
        <f>Q133*H133</f>
        <v>0.00017255999999999999</v>
      </c>
      <c r="S133" s="214">
        <v>0.22625000000000001</v>
      </c>
      <c r="T133" s="215">
        <f>S133*H133</f>
        <v>0.22625000000000001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270</v>
      </c>
      <c r="AT133" s="216" t="s">
        <v>131</v>
      </c>
      <c r="AU133" s="216" t="s">
        <v>79</v>
      </c>
      <c r="AY133" s="18" t="s">
        <v>128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270</v>
      </c>
      <c r="BM133" s="216" t="s">
        <v>800</v>
      </c>
    </row>
    <row r="134" s="2" customFormat="1">
      <c r="A134" s="39"/>
      <c r="B134" s="40"/>
      <c r="C134" s="41"/>
      <c r="D134" s="218" t="s">
        <v>138</v>
      </c>
      <c r="E134" s="41"/>
      <c r="F134" s="219" t="s">
        <v>319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138</v>
      </c>
      <c r="AU134" s="18" t="s">
        <v>79</v>
      </c>
    </row>
    <row r="135" s="15" customFormat="1">
      <c r="A135" s="15"/>
      <c r="B135" s="261"/>
      <c r="C135" s="262"/>
      <c r="D135" s="218" t="s">
        <v>142</v>
      </c>
      <c r="E135" s="263" t="s">
        <v>19</v>
      </c>
      <c r="F135" s="264" t="s">
        <v>801</v>
      </c>
      <c r="G135" s="262"/>
      <c r="H135" s="263" t="s">
        <v>19</v>
      </c>
      <c r="I135" s="265"/>
      <c r="J135" s="262"/>
      <c r="K135" s="262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142</v>
      </c>
      <c r="AU135" s="270" t="s">
        <v>79</v>
      </c>
      <c r="AV135" s="15" t="s">
        <v>77</v>
      </c>
      <c r="AW135" s="15" t="s">
        <v>31</v>
      </c>
      <c r="AX135" s="15" t="s">
        <v>69</v>
      </c>
      <c r="AY135" s="270" t="s">
        <v>128</v>
      </c>
    </row>
    <row r="136" s="13" customFormat="1">
      <c r="A136" s="13"/>
      <c r="B136" s="225"/>
      <c r="C136" s="226"/>
      <c r="D136" s="218" t="s">
        <v>142</v>
      </c>
      <c r="E136" s="227" t="s">
        <v>19</v>
      </c>
      <c r="F136" s="228" t="s">
        <v>77</v>
      </c>
      <c r="G136" s="226"/>
      <c r="H136" s="229">
        <v>1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142</v>
      </c>
      <c r="AU136" s="235" t="s">
        <v>79</v>
      </c>
      <c r="AV136" s="13" t="s">
        <v>79</v>
      </c>
      <c r="AW136" s="13" t="s">
        <v>31</v>
      </c>
      <c r="AX136" s="13" t="s">
        <v>69</v>
      </c>
      <c r="AY136" s="235" t="s">
        <v>128</v>
      </c>
    </row>
    <row r="137" s="14" customFormat="1">
      <c r="A137" s="14"/>
      <c r="B137" s="236"/>
      <c r="C137" s="237"/>
      <c r="D137" s="218" t="s">
        <v>142</v>
      </c>
      <c r="E137" s="238" t="s">
        <v>19</v>
      </c>
      <c r="F137" s="239" t="s">
        <v>149</v>
      </c>
      <c r="G137" s="237"/>
      <c r="H137" s="240">
        <v>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142</v>
      </c>
      <c r="AU137" s="246" t="s">
        <v>79</v>
      </c>
      <c r="AV137" s="14" t="s">
        <v>136</v>
      </c>
      <c r="AW137" s="14" t="s">
        <v>31</v>
      </c>
      <c r="AX137" s="14" t="s">
        <v>77</v>
      </c>
      <c r="AY137" s="246" t="s">
        <v>128</v>
      </c>
    </row>
    <row r="138" s="2" customFormat="1" ht="21.75" customHeight="1">
      <c r="A138" s="39"/>
      <c r="B138" s="40"/>
      <c r="C138" s="205" t="s">
        <v>8</v>
      </c>
      <c r="D138" s="205" t="s">
        <v>131</v>
      </c>
      <c r="E138" s="206" t="s">
        <v>550</v>
      </c>
      <c r="F138" s="207" t="s">
        <v>551</v>
      </c>
      <c r="G138" s="208" t="s">
        <v>213</v>
      </c>
      <c r="H138" s="209">
        <v>1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40</v>
      </c>
      <c r="O138" s="85"/>
      <c r="P138" s="214">
        <f>O138*H138</f>
        <v>0</v>
      </c>
      <c r="Q138" s="214">
        <v>0.0083568624999999994</v>
      </c>
      <c r="R138" s="214">
        <f>Q138*H138</f>
        <v>0.0083568624999999994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270</v>
      </c>
      <c r="AT138" s="216" t="s">
        <v>131</v>
      </c>
      <c r="AU138" s="216" t="s">
        <v>79</v>
      </c>
      <c r="AY138" s="18" t="s">
        <v>128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270</v>
      </c>
      <c r="BM138" s="216" t="s">
        <v>802</v>
      </c>
    </row>
    <row r="139" s="2" customFormat="1">
      <c r="A139" s="39"/>
      <c r="B139" s="40"/>
      <c r="C139" s="41"/>
      <c r="D139" s="218" t="s">
        <v>138</v>
      </c>
      <c r="E139" s="41"/>
      <c r="F139" s="219" t="s">
        <v>553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138</v>
      </c>
      <c r="AU139" s="18" t="s">
        <v>79</v>
      </c>
    </row>
    <row r="140" s="2" customFormat="1" ht="16.5" customHeight="1">
      <c r="A140" s="39"/>
      <c r="B140" s="40"/>
      <c r="C140" s="251" t="s">
        <v>270</v>
      </c>
      <c r="D140" s="251" t="s">
        <v>326</v>
      </c>
      <c r="E140" s="252" t="s">
        <v>803</v>
      </c>
      <c r="F140" s="253" t="s">
        <v>804</v>
      </c>
      <c r="G140" s="254" t="s">
        <v>805</v>
      </c>
      <c r="H140" s="255">
        <v>1</v>
      </c>
      <c r="I140" s="256"/>
      <c r="J140" s="257">
        <f>ROUND(I140*H140,2)</f>
        <v>0</v>
      </c>
      <c r="K140" s="253" t="s">
        <v>19</v>
      </c>
      <c r="L140" s="258"/>
      <c r="M140" s="259" t="s">
        <v>19</v>
      </c>
      <c r="N140" s="260" t="s">
        <v>40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329</v>
      </c>
      <c r="AT140" s="216" t="s">
        <v>326</v>
      </c>
      <c r="AU140" s="216" t="s">
        <v>79</v>
      </c>
      <c r="AY140" s="18" t="s">
        <v>128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77</v>
      </c>
      <c r="BK140" s="217">
        <f>ROUND(I140*H140,2)</f>
        <v>0</v>
      </c>
      <c r="BL140" s="18" t="s">
        <v>270</v>
      </c>
      <c r="BM140" s="216" t="s">
        <v>806</v>
      </c>
    </row>
    <row r="141" s="2" customFormat="1">
      <c r="A141" s="39"/>
      <c r="B141" s="40"/>
      <c r="C141" s="41"/>
      <c r="D141" s="218" t="s">
        <v>138</v>
      </c>
      <c r="E141" s="41"/>
      <c r="F141" s="219" t="s">
        <v>804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138</v>
      </c>
      <c r="AU141" s="18" t="s">
        <v>79</v>
      </c>
    </row>
    <row r="142" s="2" customFormat="1" ht="16.5" customHeight="1">
      <c r="A142" s="39"/>
      <c r="B142" s="40"/>
      <c r="C142" s="205" t="s">
        <v>294</v>
      </c>
      <c r="D142" s="205" t="s">
        <v>131</v>
      </c>
      <c r="E142" s="206" t="s">
        <v>332</v>
      </c>
      <c r="F142" s="207" t="s">
        <v>333</v>
      </c>
      <c r="G142" s="208" t="s">
        <v>289</v>
      </c>
      <c r="H142" s="209">
        <v>1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40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270</v>
      </c>
      <c r="AT142" s="216" t="s">
        <v>131</v>
      </c>
      <c r="AU142" s="216" t="s">
        <v>79</v>
      </c>
      <c r="AY142" s="18" t="s">
        <v>128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77</v>
      </c>
      <c r="BK142" s="217">
        <f>ROUND(I142*H142,2)</f>
        <v>0</v>
      </c>
      <c r="BL142" s="18" t="s">
        <v>270</v>
      </c>
      <c r="BM142" s="216" t="s">
        <v>807</v>
      </c>
    </row>
    <row r="143" s="2" customFormat="1">
      <c r="A143" s="39"/>
      <c r="B143" s="40"/>
      <c r="C143" s="41"/>
      <c r="D143" s="218" t="s">
        <v>138</v>
      </c>
      <c r="E143" s="41"/>
      <c r="F143" s="219" t="s">
        <v>335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138</v>
      </c>
      <c r="AU143" s="18" t="s">
        <v>79</v>
      </c>
    </row>
    <row r="144" s="15" customFormat="1">
      <c r="A144" s="15"/>
      <c r="B144" s="261"/>
      <c r="C144" s="262"/>
      <c r="D144" s="218" t="s">
        <v>142</v>
      </c>
      <c r="E144" s="263" t="s">
        <v>19</v>
      </c>
      <c r="F144" s="264" t="s">
        <v>808</v>
      </c>
      <c r="G144" s="262"/>
      <c r="H144" s="263" t="s">
        <v>19</v>
      </c>
      <c r="I144" s="265"/>
      <c r="J144" s="262"/>
      <c r="K144" s="262"/>
      <c r="L144" s="266"/>
      <c r="M144" s="267"/>
      <c r="N144" s="268"/>
      <c r="O144" s="268"/>
      <c r="P144" s="268"/>
      <c r="Q144" s="268"/>
      <c r="R144" s="268"/>
      <c r="S144" s="268"/>
      <c r="T144" s="26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0" t="s">
        <v>142</v>
      </c>
      <c r="AU144" s="270" t="s">
        <v>79</v>
      </c>
      <c r="AV144" s="15" t="s">
        <v>77</v>
      </c>
      <c r="AW144" s="15" t="s">
        <v>31</v>
      </c>
      <c r="AX144" s="15" t="s">
        <v>69</v>
      </c>
      <c r="AY144" s="270" t="s">
        <v>128</v>
      </c>
    </row>
    <row r="145" s="13" customFormat="1">
      <c r="A145" s="13"/>
      <c r="B145" s="225"/>
      <c r="C145" s="226"/>
      <c r="D145" s="218" t="s">
        <v>142</v>
      </c>
      <c r="E145" s="227" t="s">
        <v>19</v>
      </c>
      <c r="F145" s="228" t="s">
        <v>77</v>
      </c>
      <c r="G145" s="226"/>
      <c r="H145" s="229">
        <v>1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142</v>
      </c>
      <c r="AU145" s="235" t="s">
        <v>79</v>
      </c>
      <c r="AV145" s="13" t="s">
        <v>79</v>
      </c>
      <c r="AW145" s="13" t="s">
        <v>31</v>
      </c>
      <c r="AX145" s="13" t="s">
        <v>69</v>
      </c>
      <c r="AY145" s="235" t="s">
        <v>128</v>
      </c>
    </row>
    <row r="146" s="14" customFormat="1">
      <c r="A146" s="14"/>
      <c r="B146" s="236"/>
      <c r="C146" s="237"/>
      <c r="D146" s="218" t="s">
        <v>142</v>
      </c>
      <c r="E146" s="238" t="s">
        <v>19</v>
      </c>
      <c r="F146" s="239" t="s">
        <v>149</v>
      </c>
      <c r="G146" s="237"/>
      <c r="H146" s="240">
        <v>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142</v>
      </c>
      <c r="AU146" s="246" t="s">
        <v>79</v>
      </c>
      <c r="AV146" s="14" t="s">
        <v>136</v>
      </c>
      <c r="AW146" s="14" t="s">
        <v>31</v>
      </c>
      <c r="AX146" s="14" t="s">
        <v>77</v>
      </c>
      <c r="AY146" s="246" t="s">
        <v>128</v>
      </c>
    </row>
    <row r="147" s="2" customFormat="1" ht="16.5" customHeight="1">
      <c r="A147" s="39"/>
      <c r="B147" s="40"/>
      <c r="C147" s="205" t="s">
        <v>301</v>
      </c>
      <c r="D147" s="205" t="s">
        <v>131</v>
      </c>
      <c r="E147" s="206" t="s">
        <v>809</v>
      </c>
      <c r="F147" s="207" t="s">
        <v>810</v>
      </c>
      <c r="G147" s="208" t="s">
        <v>236</v>
      </c>
      <c r="H147" s="209">
        <v>0.20499999999999999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40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270</v>
      </c>
      <c r="AT147" s="216" t="s">
        <v>131</v>
      </c>
      <c r="AU147" s="216" t="s">
        <v>79</v>
      </c>
      <c r="AY147" s="18" t="s">
        <v>128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77</v>
      </c>
      <c r="BK147" s="217">
        <f>ROUND(I147*H147,2)</f>
        <v>0</v>
      </c>
      <c r="BL147" s="18" t="s">
        <v>270</v>
      </c>
      <c r="BM147" s="216" t="s">
        <v>811</v>
      </c>
    </row>
    <row r="148" s="2" customFormat="1">
      <c r="A148" s="39"/>
      <c r="B148" s="40"/>
      <c r="C148" s="41"/>
      <c r="D148" s="218" t="s">
        <v>138</v>
      </c>
      <c r="E148" s="41"/>
      <c r="F148" s="219" t="s">
        <v>812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138</v>
      </c>
      <c r="AU148" s="18" t="s">
        <v>79</v>
      </c>
    </row>
    <row r="149" s="2" customFormat="1" ht="16.5" customHeight="1">
      <c r="A149" s="39"/>
      <c r="B149" s="40"/>
      <c r="C149" s="205" t="s">
        <v>310</v>
      </c>
      <c r="D149" s="205" t="s">
        <v>131</v>
      </c>
      <c r="E149" s="206" t="s">
        <v>813</v>
      </c>
      <c r="F149" s="207" t="s">
        <v>814</v>
      </c>
      <c r="G149" s="208" t="s">
        <v>236</v>
      </c>
      <c r="H149" s="209">
        <v>0.0089999999999999993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40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270</v>
      </c>
      <c r="AT149" s="216" t="s">
        <v>131</v>
      </c>
      <c r="AU149" s="216" t="s">
        <v>79</v>
      </c>
      <c r="AY149" s="18" t="s">
        <v>128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77</v>
      </c>
      <c r="BK149" s="217">
        <f>ROUND(I149*H149,2)</f>
        <v>0</v>
      </c>
      <c r="BL149" s="18" t="s">
        <v>270</v>
      </c>
      <c r="BM149" s="216" t="s">
        <v>815</v>
      </c>
    </row>
    <row r="150" s="2" customFormat="1">
      <c r="A150" s="39"/>
      <c r="B150" s="40"/>
      <c r="C150" s="41"/>
      <c r="D150" s="218" t="s">
        <v>138</v>
      </c>
      <c r="E150" s="41"/>
      <c r="F150" s="219" t="s">
        <v>816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138</v>
      </c>
      <c r="AU150" s="18" t="s">
        <v>79</v>
      </c>
    </row>
    <row r="151" s="12" customFormat="1" ht="22.8" customHeight="1">
      <c r="A151" s="12"/>
      <c r="B151" s="189"/>
      <c r="C151" s="190"/>
      <c r="D151" s="191" t="s">
        <v>68</v>
      </c>
      <c r="E151" s="203" t="s">
        <v>347</v>
      </c>
      <c r="F151" s="203" t="s">
        <v>348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SUM(P152:P184)</f>
        <v>0</v>
      </c>
      <c r="Q151" s="197"/>
      <c r="R151" s="198">
        <f>SUM(R152:R184)</f>
        <v>0.0092817645000000011</v>
      </c>
      <c r="S151" s="197"/>
      <c r="T151" s="199">
        <f>SUM(T152:T184)</f>
        <v>0.53986000000000001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79</v>
      </c>
      <c r="AT151" s="201" t="s">
        <v>68</v>
      </c>
      <c r="AU151" s="201" t="s">
        <v>77</v>
      </c>
      <c r="AY151" s="200" t="s">
        <v>128</v>
      </c>
      <c r="BK151" s="202">
        <f>SUM(BK152:BK184)</f>
        <v>0</v>
      </c>
    </row>
    <row r="152" s="2" customFormat="1" ht="16.5" customHeight="1">
      <c r="A152" s="39"/>
      <c r="B152" s="40"/>
      <c r="C152" s="205" t="s">
        <v>315</v>
      </c>
      <c r="D152" s="205" t="s">
        <v>131</v>
      </c>
      <c r="E152" s="206" t="s">
        <v>350</v>
      </c>
      <c r="F152" s="207" t="s">
        <v>351</v>
      </c>
      <c r="G152" s="208" t="s">
        <v>289</v>
      </c>
      <c r="H152" s="209">
        <v>1</v>
      </c>
      <c r="I152" s="210"/>
      <c r="J152" s="211">
        <f>ROUND(I152*H152,2)</f>
        <v>0</v>
      </c>
      <c r="K152" s="207" t="s">
        <v>135</v>
      </c>
      <c r="L152" s="45"/>
      <c r="M152" s="212" t="s">
        <v>19</v>
      </c>
      <c r="N152" s="213" t="s">
        <v>40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0.51195999999999997</v>
      </c>
      <c r="T152" s="215">
        <f>S152*H152</f>
        <v>0.51195999999999997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270</v>
      </c>
      <c r="AT152" s="216" t="s">
        <v>131</v>
      </c>
      <c r="AU152" s="216" t="s">
        <v>79</v>
      </c>
      <c r="AY152" s="18" t="s">
        <v>128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270</v>
      </c>
      <c r="BM152" s="216" t="s">
        <v>817</v>
      </c>
    </row>
    <row r="153" s="2" customFormat="1">
      <c r="A153" s="39"/>
      <c r="B153" s="40"/>
      <c r="C153" s="41"/>
      <c r="D153" s="218" t="s">
        <v>138</v>
      </c>
      <c r="E153" s="41"/>
      <c r="F153" s="219" t="s">
        <v>353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138</v>
      </c>
      <c r="AU153" s="18" t="s">
        <v>79</v>
      </c>
    </row>
    <row r="154" s="2" customFormat="1">
      <c r="A154" s="39"/>
      <c r="B154" s="40"/>
      <c r="C154" s="41"/>
      <c r="D154" s="223" t="s">
        <v>140</v>
      </c>
      <c r="E154" s="41"/>
      <c r="F154" s="224" t="s">
        <v>354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140</v>
      </c>
      <c r="AU154" s="18" t="s">
        <v>79</v>
      </c>
    </row>
    <row r="155" s="2" customFormat="1" ht="16.5" customHeight="1">
      <c r="A155" s="39"/>
      <c r="B155" s="40"/>
      <c r="C155" s="205" t="s">
        <v>7</v>
      </c>
      <c r="D155" s="205" t="s">
        <v>131</v>
      </c>
      <c r="E155" s="206" t="s">
        <v>356</v>
      </c>
      <c r="F155" s="207" t="s">
        <v>357</v>
      </c>
      <c r="G155" s="208" t="s">
        <v>289</v>
      </c>
      <c r="H155" s="209">
        <v>1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40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0.0117</v>
      </c>
      <c r="T155" s="215">
        <f>S155*H155</f>
        <v>0.0117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270</v>
      </c>
      <c r="AT155" s="216" t="s">
        <v>131</v>
      </c>
      <c r="AU155" s="216" t="s">
        <v>79</v>
      </c>
      <c r="AY155" s="18" t="s">
        <v>128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77</v>
      </c>
      <c r="BK155" s="217">
        <f>ROUND(I155*H155,2)</f>
        <v>0</v>
      </c>
      <c r="BL155" s="18" t="s">
        <v>270</v>
      </c>
      <c r="BM155" s="216" t="s">
        <v>818</v>
      </c>
    </row>
    <row r="156" s="2" customFormat="1">
      <c r="A156" s="39"/>
      <c r="B156" s="40"/>
      <c r="C156" s="41"/>
      <c r="D156" s="218" t="s">
        <v>138</v>
      </c>
      <c r="E156" s="41"/>
      <c r="F156" s="219" t="s">
        <v>359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138</v>
      </c>
      <c r="AU156" s="18" t="s">
        <v>79</v>
      </c>
    </row>
    <row r="157" s="15" customFormat="1">
      <c r="A157" s="15"/>
      <c r="B157" s="261"/>
      <c r="C157" s="262"/>
      <c r="D157" s="218" t="s">
        <v>142</v>
      </c>
      <c r="E157" s="263" t="s">
        <v>19</v>
      </c>
      <c r="F157" s="264" t="s">
        <v>819</v>
      </c>
      <c r="G157" s="262"/>
      <c r="H157" s="263" t="s">
        <v>19</v>
      </c>
      <c r="I157" s="265"/>
      <c r="J157" s="262"/>
      <c r="K157" s="262"/>
      <c r="L157" s="266"/>
      <c r="M157" s="267"/>
      <c r="N157" s="268"/>
      <c r="O157" s="268"/>
      <c r="P157" s="268"/>
      <c r="Q157" s="268"/>
      <c r="R157" s="268"/>
      <c r="S157" s="268"/>
      <c r="T157" s="26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0" t="s">
        <v>142</v>
      </c>
      <c r="AU157" s="270" t="s">
        <v>79</v>
      </c>
      <c r="AV157" s="15" t="s">
        <v>77</v>
      </c>
      <c r="AW157" s="15" t="s">
        <v>31</v>
      </c>
      <c r="AX157" s="15" t="s">
        <v>69</v>
      </c>
      <c r="AY157" s="270" t="s">
        <v>128</v>
      </c>
    </row>
    <row r="158" s="13" customFormat="1">
      <c r="A158" s="13"/>
      <c r="B158" s="225"/>
      <c r="C158" s="226"/>
      <c r="D158" s="218" t="s">
        <v>142</v>
      </c>
      <c r="E158" s="227" t="s">
        <v>19</v>
      </c>
      <c r="F158" s="228" t="s">
        <v>77</v>
      </c>
      <c r="G158" s="226"/>
      <c r="H158" s="229">
        <v>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142</v>
      </c>
      <c r="AU158" s="235" t="s">
        <v>79</v>
      </c>
      <c r="AV158" s="13" t="s">
        <v>79</v>
      </c>
      <c r="AW158" s="13" t="s">
        <v>31</v>
      </c>
      <c r="AX158" s="13" t="s">
        <v>69</v>
      </c>
      <c r="AY158" s="235" t="s">
        <v>128</v>
      </c>
    </row>
    <row r="159" s="14" customFormat="1">
      <c r="A159" s="14"/>
      <c r="B159" s="236"/>
      <c r="C159" s="237"/>
      <c r="D159" s="218" t="s">
        <v>142</v>
      </c>
      <c r="E159" s="238" t="s">
        <v>19</v>
      </c>
      <c r="F159" s="239" t="s">
        <v>149</v>
      </c>
      <c r="G159" s="237"/>
      <c r="H159" s="240">
        <v>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142</v>
      </c>
      <c r="AU159" s="246" t="s">
        <v>79</v>
      </c>
      <c r="AV159" s="14" t="s">
        <v>136</v>
      </c>
      <c r="AW159" s="14" t="s">
        <v>31</v>
      </c>
      <c r="AX159" s="14" t="s">
        <v>77</v>
      </c>
      <c r="AY159" s="246" t="s">
        <v>128</v>
      </c>
    </row>
    <row r="160" s="2" customFormat="1" ht="16.5" customHeight="1">
      <c r="A160" s="39"/>
      <c r="B160" s="40"/>
      <c r="C160" s="205" t="s">
        <v>325</v>
      </c>
      <c r="D160" s="205" t="s">
        <v>131</v>
      </c>
      <c r="E160" s="206" t="s">
        <v>362</v>
      </c>
      <c r="F160" s="207" t="s">
        <v>363</v>
      </c>
      <c r="G160" s="208" t="s">
        <v>289</v>
      </c>
      <c r="H160" s="209">
        <v>1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40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0.0117</v>
      </c>
      <c r="T160" s="215">
        <f>S160*H160</f>
        <v>0.0117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270</v>
      </c>
      <c r="AT160" s="216" t="s">
        <v>131</v>
      </c>
      <c r="AU160" s="216" t="s">
        <v>79</v>
      </c>
      <c r="AY160" s="18" t="s">
        <v>128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77</v>
      </c>
      <c r="BK160" s="217">
        <f>ROUND(I160*H160,2)</f>
        <v>0</v>
      </c>
      <c r="BL160" s="18" t="s">
        <v>270</v>
      </c>
      <c r="BM160" s="216" t="s">
        <v>820</v>
      </c>
    </row>
    <row r="161" s="2" customFormat="1">
      <c r="A161" s="39"/>
      <c r="B161" s="40"/>
      <c r="C161" s="41"/>
      <c r="D161" s="218" t="s">
        <v>138</v>
      </c>
      <c r="E161" s="41"/>
      <c r="F161" s="219" t="s">
        <v>365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79</v>
      </c>
    </row>
    <row r="162" s="15" customFormat="1">
      <c r="A162" s="15"/>
      <c r="B162" s="261"/>
      <c r="C162" s="262"/>
      <c r="D162" s="218" t="s">
        <v>142</v>
      </c>
      <c r="E162" s="263" t="s">
        <v>19</v>
      </c>
      <c r="F162" s="264" t="s">
        <v>821</v>
      </c>
      <c r="G162" s="262"/>
      <c r="H162" s="263" t="s">
        <v>19</v>
      </c>
      <c r="I162" s="265"/>
      <c r="J162" s="262"/>
      <c r="K162" s="262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142</v>
      </c>
      <c r="AU162" s="270" t="s">
        <v>79</v>
      </c>
      <c r="AV162" s="15" t="s">
        <v>77</v>
      </c>
      <c r="AW162" s="15" t="s">
        <v>31</v>
      </c>
      <c r="AX162" s="15" t="s">
        <v>69</v>
      </c>
      <c r="AY162" s="270" t="s">
        <v>128</v>
      </c>
    </row>
    <row r="163" s="13" customFormat="1">
      <c r="A163" s="13"/>
      <c r="B163" s="225"/>
      <c r="C163" s="226"/>
      <c r="D163" s="218" t="s">
        <v>142</v>
      </c>
      <c r="E163" s="227" t="s">
        <v>19</v>
      </c>
      <c r="F163" s="228" t="s">
        <v>77</v>
      </c>
      <c r="G163" s="226"/>
      <c r="H163" s="229">
        <v>1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142</v>
      </c>
      <c r="AU163" s="235" t="s">
        <v>79</v>
      </c>
      <c r="AV163" s="13" t="s">
        <v>79</v>
      </c>
      <c r="AW163" s="13" t="s">
        <v>31</v>
      </c>
      <c r="AX163" s="13" t="s">
        <v>69</v>
      </c>
      <c r="AY163" s="235" t="s">
        <v>128</v>
      </c>
    </row>
    <row r="164" s="14" customFormat="1">
      <c r="A164" s="14"/>
      <c r="B164" s="236"/>
      <c r="C164" s="237"/>
      <c r="D164" s="218" t="s">
        <v>142</v>
      </c>
      <c r="E164" s="238" t="s">
        <v>19</v>
      </c>
      <c r="F164" s="239" t="s">
        <v>149</v>
      </c>
      <c r="G164" s="237"/>
      <c r="H164" s="240">
        <v>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142</v>
      </c>
      <c r="AU164" s="246" t="s">
        <v>79</v>
      </c>
      <c r="AV164" s="14" t="s">
        <v>136</v>
      </c>
      <c r="AW164" s="14" t="s">
        <v>31</v>
      </c>
      <c r="AX164" s="14" t="s">
        <v>77</v>
      </c>
      <c r="AY164" s="246" t="s">
        <v>128</v>
      </c>
    </row>
    <row r="165" s="2" customFormat="1" ht="21.75" customHeight="1">
      <c r="A165" s="39"/>
      <c r="B165" s="40"/>
      <c r="C165" s="205" t="s">
        <v>331</v>
      </c>
      <c r="D165" s="205" t="s">
        <v>131</v>
      </c>
      <c r="E165" s="206" t="s">
        <v>822</v>
      </c>
      <c r="F165" s="207" t="s">
        <v>823</v>
      </c>
      <c r="G165" s="208" t="s">
        <v>213</v>
      </c>
      <c r="H165" s="209">
        <v>1</v>
      </c>
      <c r="I165" s="210"/>
      <c r="J165" s="211">
        <f>ROUND(I165*H165,2)</f>
        <v>0</v>
      </c>
      <c r="K165" s="207" t="s">
        <v>19</v>
      </c>
      <c r="L165" s="45"/>
      <c r="M165" s="212" t="s">
        <v>19</v>
      </c>
      <c r="N165" s="213" t="s">
        <v>40</v>
      </c>
      <c r="O165" s="85"/>
      <c r="P165" s="214">
        <f>O165*H165</f>
        <v>0</v>
      </c>
      <c r="Q165" s="214">
        <v>0.0054687644999999998</v>
      </c>
      <c r="R165" s="214">
        <f>Q165*H165</f>
        <v>0.0054687644999999998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270</v>
      </c>
      <c r="AT165" s="216" t="s">
        <v>131</v>
      </c>
      <c r="AU165" s="216" t="s">
        <v>79</v>
      </c>
      <c r="AY165" s="18" t="s">
        <v>128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77</v>
      </c>
      <c r="BK165" s="217">
        <f>ROUND(I165*H165,2)</f>
        <v>0</v>
      </c>
      <c r="BL165" s="18" t="s">
        <v>270</v>
      </c>
      <c r="BM165" s="216" t="s">
        <v>824</v>
      </c>
    </row>
    <row r="166" s="2" customFormat="1">
      <c r="A166" s="39"/>
      <c r="B166" s="40"/>
      <c r="C166" s="41"/>
      <c r="D166" s="218" t="s">
        <v>138</v>
      </c>
      <c r="E166" s="41"/>
      <c r="F166" s="219" t="s">
        <v>825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138</v>
      </c>
      <c r="AU166" s="18" t="s">
        <v>79</v>
      </c>
    </row>
    <row r="167" s="15" customFormat="1">
      <c r="A167" s="15"/>
      <c r="B167" s="261"/>
      <c r="C167" s="262"/>
      <c r="D167" s="218" t="s">
        <v>142</v>
      </c>
      <c r="E167" s="263" t="s">
        <v>19</v>
      </c>
      <c r="F167" s="264" t="s">
        <v>826</v>
      </c>
      <c r="G167" s="262"/>
      <c r="H167" s="263" t="s">
        <v>19</v>
      </c>
      <c r="I167" s="265"/>
      <c r="J167" s="262"/>
      <c r="K167" s="262"/>
      <c r="L167" s="266"/>
      <c r="M167" s="267"/>
      <c r="N167" s="268"/>
      <c r="O167" s="268"/>
      <c r="P167" s="268"/>
      <c r="Q167" s="268"/>
      <c r="R167" s="268"/>
      <c r="S167" s="268"/>
      <c r="T167" s="26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0" t="s">
        <v>142</v>
      </c>
      <c r="AU167" s="270" t="s">
        <v>79</v>
      </c>
      <c r="AV167" s="15" t="s">
        <v>77</v>
      </c>
      <c r="AW167" s="15" t="s">
        <v>31</v>
      </c>
      <c r="AX167" s="15" t="s">
        <v>69</v>
      </c>
      <c r="AY167" s="270" t="s">
        <v>128</v>
      </c>
    </row>
    <row r="168" s="13" customFormat="1">
      <c r="A168" s="13"/>
      <c r="B168" s="225"/>
      <c r="C168" s="226"/>
      <c r="D168" s="218" t="s">
        <v>142</v>
      </c>
      <c r="E168" s="227" t="s">
        <v>19</v>
      </c>
      <c r="F168" s="228" t="s">
        <v>77</v>
      </c>
      <c r="G168" s="226"/>
      <c r="H168" s="229">
        <v>1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142</v>
      </c>
      <c r="AU168" s="235" t="s">
        <v>79</v>
      </c>
      <c r="AV168" s="13" t="s">
        <v>79</v>
      </c>
      <c r="AW168" s="13" t="s">
        <v>31</v>
      </c>
      <c r="AX168" s="13" t="s">
        <v>69</v>
      </c>
      <c r="AY168" s="235" t="s">
        <v>128</v>
      </c>
    </row>
    <row r="169" s="14" customFormat="1">
      <c r="A169" s="14"/>
      <c r="B169" s="236"/>
      <c r="C169" s="237"/>
      <c r="D169" s="218" t="s">
        <v>142</v>
      </c>
      <c r="E169" s="238" t="s">
        <v>19</v>
      </c>
      <c r="F169" s="239" t="s">
        <v>149</v>
      </c>
      <c r="G169" s="237"/>
      <c r="H169" s="240">
        <v>1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142</v>
      </c>
      <c r="AU169" s="246" t="s">
        <v>79</v>
      </c>
      <c r="AV169" s="14" t="s">
        <v>136</v>
      </c>
      <c r="AW169" s="14" t="s">
        <v>31</v>
      </c>
      <c r="AX169" s="14" t="s">
        <v>77</v>
      </c>
      <c r="AY169" s="246" t="s">
        <v>128</v>
      </c>
    </row>
    <row r="170" s="2" customFormat="1" ht="16.5" customHeight="1">
      <c r="A170" s="39"/>
      <c r="B170" s="40"/>
      <c r="C170" s="205" t="s">
        <v>336</v>
      </c>
      <c r="D170" s="205" t="s">
        <v>131</v>
      </c>
      <c r="E170" s="206" t="s">
        <v>374</v>
      </c>
      <c r="F170" s="207" t="s">
        <v>375</v>
      </c>
      <c r="G170" s="208" t="s">
        <v>289</v>
      </c>
      <c r="H170" s="209">
        <v>1</v>
      </c>
      <c r="I170" s="210"/>
      <c r="J170" s="211">
        <f>ROUND(I170*H170,2)</f>
        <v>0</v>
      </c>
      <c r="K170" s="207" t="s">
        <v>135</v>
      </c>
      <c r="L170" s="45"/>
      <c r="M170" s="212" t="s">
        <v>19</v>
      </c>
      <c r="N170" s="213" t="s">
        <v>40</v>
      </c>
      <c r="O170" s="85"/>
      <c r="P170" s="214">
        <f>O170*H170</f>
        <v>0</v>
      </c>
      <c r="Q170" s="214">
        <v>0.00076000000000000004</v>
      </c>
      <c r="R170" s="214">
        <f>Q170*H170</f>
        <v>0.00076000000000000004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270</v>
      </c>
      <c r="AT170" s="216" t="s">
        <v>131</v>
      </c>
      <c r="AU170" s="216" t="s">
        <v>79</v>
      </c>
      <c r="AY170" s="18" t="s">
        <v>128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77</v>
      </c>
      <c r="BK170" s="217">
        <f>ROUND(I170*H170,2)</f>
        <v>0</v>
      </c>
      <c r="BL170" s="18" t="s">
        <v>270</v>
      </c>
      <c r="BM170" s="216" t="s">
        <v>827</v>
      </c>
    </row>
    <row r="171" s="2" customFormat="1">
      <c r="A171" s="39"/>
      <c r="B171" s="40"/>
      <c r="C171" s="41"/>
      <c r="D171" s="218" t="s">
        <v>138</v>
      </c>
      <c r="E171" s="41"/>
      <c r="F171" s="219" t="s">
        <v>377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138</v>
      </c>
      <c r="AU171" s="18" t="s">
        <v>79</v>
      </c>
    </row>
    <row r="172" s="2" customFormat="1">
      <c r="A172" s="39"/>
      <c r="B172" s="40"/>
      <c r="C172" s="41"/>
      <c r="D172" s="223" t="s">
        <v>140</v>
      </c>
      <c r="E172" s="41"/>
      <c r="F172" s="224" t="s">
        <v>378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140</v>
      </c>
      <c r="AU172" s="18" t="s">
        <v>79</v>
      </c>
    </row>
    <row r="173" s="2" customFormat="1" ht="16.5" customHeight="1">
      <c r="A173" s="39"/>
      <c r="B173" s="40"/>
      <c r="C173" s="205" t="s">
        <v>342</v>
      </c>
      <c r="D173" s="205" t="s">
        <v>131</v>
      </c>
      <c r="E173" s="206" t="s">
        <v>828</v>
      </c>
      <c r="F173" s="207" t="s">
        <v>829</v>
      </c>
      <c r="G173" s="208" t="s">
        <v>289</v>
      </c>
      <c r="H173" s="209">
        <v>1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40</v>
      </c>
      <c r="O173" s="85"/>
      <c r="P173" s="214">
        <f>O173*H173</f>
        <v>0</v>
      </c>
      <c r="Q173" s="214">
        <v>7.2999999999999999E-05</v>
      </c>
      <c r="R173" s="214">
        <f>Q173*H173</f>
        <v>7.2999999999999999E-05</v>
      </c>
      <c r="S173" s="214">
        <v>0.0044999999999999997</v>
      </c>
      <c r="T173" s="215">
        <f>S173*H173</f>
        <v>0.0044999999999999997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270</v>
      </c>
      <c r="AT173" s="216" t="s">
        <v>131</v>
      </c>
      <c r="AU173" s="216" t="s">
        <v>79</v>
      </c>
      <c r="AY173" s="18" t="s">
        <v>128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77</v>
      </c>
      <c r="BK173" s="217">
        <f>ROUND(I173*H173,2)</f>
        <v>0</v>
      </c>
      <c r="BL173" s="18" t="s">
        <v>270</v>
      </c>
      <c r="BM173" s="216" t="s">
        <v>830</v>
      </c>
    </row>
    <row r="174" s="2" customFormat="1">
      <c r="A174" s="39"/>
      <c r="B174" s="40"/>
      <c r="C174" s="41"/>
      <c r="D174" s="218" t="s">
        <v>138</v>
      </c>
      <c r="E174" s="41"/>
      <c r="F174" s="219" t="s">
        <v>831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79</v>
      </c>
    </row>
    <row r="175" s="15" customFormat="1">
      <c r="A175" s="15"/>
      <c r="B175" s="261"/>
      <c r="C175" s="262"/>
      <c r="D175" s="218" t="s">
        <v>142</v>
      </c>
      <c r="E175" s="263" t="s">
        <v>19</v>
      </c>
      <c r="F175" s="264" t="s">
        <v>832</v>
      </c>
      <c r="G175" s="262"/>
      <c r="H175" s="263" t="s">
        <v>19</v>
      </c>
      <c r="I175" s="265"/>
      <c r="J175" s="262"/>
      <c r="K175" s="262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142</v>
      </c>
      <c r="AU175" s="270" t="s">
        <v>79</v>
      </c>
      <c r="AV175" s="15" t="s">
        <v>77</v>
      </c>
      <c r="AW175" s="15" t="s">
        <v>31</v>
      </c>
      <c r="AX175" s="15" t="s">
        <v>69</v>
      </c>
      <c r="AY175" s="270" t="s">
        <v>128</v>
      </c>
    </row>
    <row r="176" s="13" customFormat="1">
      <c r="A176" s="13"/>
      <c r="B176" s="225"/>
      <c r="C176" s="226"/>
      <c r="D176" s="218" t="s">
        <v>142</v>
      </c>
      <c r="E176" s="227" t="s">
        <v>19</v>
      </c>
      <c r="F176" s="228" t="s">
        <v>77</v>
      </c>
      <c r="G176" s="226"/>
      <c r="H176" s="229">
        <v>1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142</v>
      </c>
      <c r="AU176" s="235" t="s">
        <v>79</v>
      </c>
      <c r="AV176" s="13" t="s">
        <v>79</v>
      </c>
      <c r="AW176" s="13" t="s">
        <v>31</v>
      </c>
      <c r="AX176" s="13" t="s">
        <v>69</v>
      </c>
      <c r="AY176" s="235" t="s">
        <v>128</v>
      </c>
    </row>
    <row r="177" s="14" customFormat="1">
      <c r="A177" s="14"/>
      <c r="B177" s="236"/>
      <c r="C177" s="237"/>
      <c r="D177" s="218" t="s">
        <v>142</v>
      </c>
      <c r="E177" s="238" t="s">
        <v>19</v>
      </c>
      <c r="F177" s="239" t="s">
        <v>149</v>
      </c>
      <c r="G177" s="237"/>
      <c r="H177" s="240">
        <v>1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142</v>
      </c>
      <c r="AU177" s="246" t="s">
        <v>79</v>
      </c>
      <c r="AV177" s="14" t="s">
        <v>136</v>
      </c>
      <c r="AW177" s="14" t="s">
        <v>31</v>
      </c>
      <c r="AX177" s="14" t="s">
        <v>77</v>
      </c>
      <c r="AY177" s="246" t="s">
        <v>128</v>
      </c>
    </row>
    <row r="178" s="2" customFormat="1" ht="21.75" customHeight="1">
      <c r="A178" s="39"/>
      <c r="B178" s="40"/>
      <c r="C178" s="205" t="s">
        <v>349</v>
      </c>
      <c r="D178" s="205" t="s">
        <v>131</v>
      </c>
      <c r="E178" s="206" t="s">
        <v>380</v>
      </c>
      <c r="F178" s="207" t="s">
        <v>381</v>
      </c>
      <c r="G178" s="208" t="s">
        <v>213</v>
      </c>
      <c r="H178" s="209">
        <v>1</v>
      </c>
      <c r="I178" s="210"/>
      <c r="J178" s="211">
        <f>ROUND(I178*H178,2)</f>
        <v>0</v>
      </c>
      <c r="K178" s="207" t="s">
        <v>135</v>
      </c>
      <c r="L178" s="45"/>
      <c r="M178" s="212" t="s">
        <v>19</v>
      </c>
      <c r="N178" s="213" t="s">
        <v>40</v>
      </c>
      <c r="O178" s="85"/>
      <c r="P178" s="214">
        <f>O178*H178</f>
        <v>0</v>
      </c>
      <c r="Q178" s="214">
        <v>0.00298</v>
      </c>
      <c r="R178" s="214">
        <f>Q178*H178</f>
        <v>0.00298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270</v>
      </c>
      <c r="AT178" s="216" t="s">
        <v>131</v>
      </c>
      <c r="AU178" s="216" t="s">
        <v>79</v>
      </c>
      <c r="AY178" s="18" t="s">
        <v>128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77</v>
      </c>
      <c r="BK178" s="217">
        <f>ROUND(I178*H178,2)</f>
        <v>0</v>
      </c>
      <c r="BL178" s="18" t="s">
        <v>270</v>
      </c>
      <c r="BM178" s="216" t="s">
        <v>833</v>
      </c>
    </row>
    <row r="179" s="2" customFormat="1">
      <c r="A179" s="39"/>
      <c r="B179" s="40"/>
      <c r="C179" s="41"/>
      <c r="D179" s="218" t="s">
        <v>138</v>
      </c>
      <c r="E179" s="41"/>
      <c r="F179" s="219" t="s">
        <v>383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138</v>
      </c>
      <c r="AU179" s="18" t="s">
        <v>79</v>
      </c>
    </row>
    <row r="180" s="2" customFormat="1">
      <c r="A180" s="39"/>
      <c r="B180" s="40"/>
      <c r="C180" s="41"/>
      <c r="D180" s="223" t="s">
        <v>140</v>
      </c>
      <c r="E180" s="41"/>
      <c r="F180" s="224" t="s">
        <v>834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140</v>
      </c>
      <c r="AU180" s="18" t="s">
        <v>79</v>
      </c>
    </row>
    <row r="181" s="2" customFormat="1" ht="16.5" customHeight="1">
      <c r="A181" s="39"/>
      <c r="B181" s="40"/>
      <c r="C181" s="205" t="s">
        <v>355</v>
      </c>
      <c r="D181" s="205" t="s">
        <v>131</v>
      </c>
      <c r="E181" s="206" t="s">
        <v>835</v>
      </c>
      <c r="F181" s="207" t="s">
        <v>836</v>
      </c>
      <c r="G181" s="208" t="s">
        <v>236</v>
      </c>
      <c r="H181" s="209">
        <v>0.040000000000000001</v>
      </c>
      <c r="I181" s="210"/>
      <c r="J181" s="211">
        <f>ROUND(I181*H181,2)</f>
        <v>0</v>
      </c>
      <c r="K181" s="207" t="s">
        <v>19</v>
      </c>
      <c r="L181" s="45"/>
      <c r="M181" s="212" t="s">
        <v>19</v>
      </c>
      <c r="N181" s="213" t="s">
        <v>40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270</v>
      </c>
      <c r="AT181" s="216" t="s">
        <v>131</v>
      </c>
      <c r="AU181" s="216" t="s">
        <v>79</v>
      </c>
      <c r="AY181" s="18" t="s">
        <v>128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77</v>
      </c>
      <c r="BK181" s="217">
        <f>ROUND(I181*H181,2)</f>
        <v>0</v>
      </c>
      <c r="BL181" s="18" t="s">
        <v>270</v>
      </c>
      <c r="BM181" s="216" t="s">
        <v>837</v>
      </c>
    </row>
    <row r="182" s="2" customFormat="1">
      <c r="A182" s="39"/>
      <c r="B182" s="40"/>
      <c r="C182" s="41"/>
      <c r="D182" s="218" t="s">
        <v>138</v>
      </c>
      <c r="E182" s="41"/>
      <c r="F182" s="219" t="s">
        <v>838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138</v>
      </c>
      <c r="AU182" s="18" t="s">
        <v>79</v>
      </c>
    </row>
    <row r="183" s="2" customFormat="1" ht="16.5" customHeight="1">
      <c r="A183" s="39"/>
      <c r="B183" s="40"/>
      <c r="C183" s="205" t="s">
        <v>361</v>
      </c>
      <c r="D183" s="205" t="s">
        <v>131</v>
      </c>
      <c r="E183" s="206" t="s">
        <v>385</v>
      </c>
      <c r="F183" s="207" t="s">
        <v>386</v>
      </c>
      <c r="G183" s="208" t="s">
        <v>236</v>
      </c>
      <c r="H183" s="209">
        <v>0.01</v>
      </c>
      <c r="I183" s="210"/>
      <c r="J183" s="211">
        <f>ROUND(I183*H183,2)</f>
        <v>0</v>
      </c>
      <c r="K183" s="207" t="s">
        <v>19</v>
      </c>
      <c r="L183" s="45"/>
      <c r="M183" s="212" t="s">
        <v>19</v>
      </c>
      <c r="N183" s="213" t="s">
        <v>40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270</v>
      </c>
      <c r="AT183" s="216" t="s">
        <v>131</v>
      </c>
      <c r="AU183" s="216" t="s">
        <v>79</v>
      </c>
      <c r="AY183" s="18" t="s">
        <v>128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77</v>
      </c>
      <c r="BK183" s="217">
        <f>ROUND(I183*H183,2)</f>
        <v>0</v>
      </c>
      <c r="BL183" s="18" t="s">
        <v>270</v>
      </c>
      <c r="BM183" s="216" t="s">
        <v>839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388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79</v>
      </c>
    </row>
    <row r="185" s="12" customFormat="1" ht="22.8" customHeight="1">
      <c r="A185" s="12"/>
      <c r="B185" s="189"/>
      <c r="C185" s="190"/>
      <c r="D185" s="191" t="s">
        <v>68</v>
      </c>
      <c r="E185" s="203" t="s">
        <v>577</v>
      </c>
      <c r="F185" s="203" t="s">
        <v>578</v>
      </c>
      <c r="G185" s="190"/>
      <c r="H185" s="190"/>
      <c r="I185" s="193"/>
      <c r="J185" s="204">
        <f>BK185</f>
        <v>0</v>
      </c>
      <c r="K185" s="190"/>
      <c r="L185" s="195"/>
      <c r="M185" s="196"/>
      <c r="N185" s="197"/>
      <c r="O185" s="197"/>
      <c r="P185" s="198">
        <f>SUM(P186:P200)</f>
        <v>0</v>
      </c>
      <c r="Q185" s="197"/>
      <c r="R185" s="198">
        <f>SUM(R186:R200)</f>
        <v>0.019408220000000004</v>
      </c>
      <c r="S185" s="197"/>
      <c r="T185" s="199">
        <f>SUM(T186:T200)</f>
        <v>0.00106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0" t="s">
        <v>79</v>
      </c>
      <c r="AT185" s="201" t="s">
        <v>68</v>
      </c>
      <c r="AU185" s="201" t="s">
        <v>77</v>
      </c>
      <c r="AY185" s="200" t="s">
        <v>128</v>
      </c>
      <c r="BK185" s="202">
        <f>SUM(BK186:BK200)</f>
        <v>0</v>
      </c>
    </row>
    <row r="186" s="2" customFormat="1" ht="16.5" customHeight="1">
      <c r="A186" s="39"/>
      <c r="B186" s="40"/>
      <c r="C186" s="205" t="s">
        <v>367</v>
      </c>
      <c r="D186" s="205" t="s">
        <v>131</v>
      </c>
      <c r="E186" s="206" t="s">
        <v>840</v>
      </c>
      <c r="F186" s="207" t="s">
        <v>841</v>
      </c>
      <c r="G186" s="208" t="s">
        <v>219</v>
      </c>
      <c r="H186" s="209">
        <v>12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40</v>
      </c>
      <c r="O186" s="85"/>
      <c r="P186" s="214">
        <f>O186*H186</f>
        <v>0</v>
      </c>
      <c r="Q186" s="214">
        <v>0.0016151850000000001</v>
      </c>
      <c r="R186" s="214">
        <f>Q186*H186</f>
        <v>0.019382220000000002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270</v>
      </c>
      <c r="AT186" s="216" t="s">
        <v>131</v>
      </c>
      <c r="AU186" s="216" t="s">
        <v>79</v>
      </c>
      <c r="AY186" s="18" t="s">
        <v>128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77</v>
      </c>
      <c r="BK186" s="217">
        <f>ROUND(I186*H186,2)</f>
        <v>0</v>
      </c>
      <c r="BL186" s="18" t="s">
        <v>270</v>
      </c>
      <c r="BM186" s="216" t="s">
        <v>842</v>
      </c>
    </row>
    <row r="187" s="2" customFormat="1">
      <c r="A187" s="39"/>
      <c r="B187" s="40"/>
      <c r="C187" s="41"/>
      <c r="D187" s="218" t="s">
        <v>138</v>
      </c>
      <c r="E187" s="41"/>
      <c r="F187" s="219" t="s">
        <v>843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138</v>
      </c>
      <c r="AU187" s="18" t="s">
        <v>79</v>
      </c>
    </row>
    <row r="188" s="15" customFormat="1">
      <c r="A188" s="15"/>
      <c r="B188" s="261"/>
      <c r="C188" s="262"/>
      <c r="D188" s="218" t="s">
        <v>142</v>
      </c>
      <c r="E188" s="263" t="s">
        <v>19</v>
      </c>
      <c r="F188" s="264" t="s">
        <v>844</v>
      </c>
      <c r="G188" s="262"/>
      <c r="H188" s="263" t="s">
        <v>19</v>
      </c>
      <c r="I188" s="265"/>
      <c r="J188" s="262"/>
      <c r="K188" s="262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142</v>
      </c>
      <c r="AU188" s="270" t="s">
        <v>79</v>
      </c>
      <c r="AV188" s="15" t="s">
        <v>77</v>
      </c>
      <c r="AW188" s="15" t="s">
        <v>31</v>
      </c>
      <c r="AX188" s="15" t="s">
        <v>69</v>
      </c>
      <c r="AY188" s="270" t="s">
        <v>128</v>
      </c>
    </row>
    <row r="189" s="13" customFormat="1">
      <c r="A189" s="13"/>
      <c r="B189" s="225"/>
      <c r="C189" s="226"/>
      <c r="D189" s="218" t="s">
        <v>142</v>
      </c>
      <c r="E189" s="227" t="s">
        <v>19</v>
      </c>
      <c r="F189" s="228" t="s">
        <v>258</v>
      </c>
      <c r="G189" s="226"/>
      <c r="H189" s="229">
        <v>12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142</v>
      </c>
      <c r="AU189" s="235" t="s">
        <v>79</v>
      </c>
      <c r="AV189" s="13" t="s">
        <v>79</v>
      </c>
      <c r="AW189" s="13" t="s">
        <v>31</v>
      </c>
      <c r="AX189" s="13" t="s">
        <v>69</v>
      </c>
      <c r="AY189" s="235" t="s">
        <v>128</v>
      </c>
    </row>
    <row r="190" s="14" customFormat="1">
      <c r="A190" s="14"/>
      <c r="B190" s="236"/>
      <c r="C190" s="237"/>
      <c r="D190" s="218" t="s">
        <v>142</v>
      </c>
      <c r="E190" s="238" t="s">
        <v>19</v>
      </c>
      <c r="F190" s="239" t="s">
        <v>149</v>
      </c>
      <c r="G190" s="237"/>
      <c r="H190" s="240">
        <v>12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142</v>
      </c>
      <c r="AU190" s="246" t="s">
        <v>79</v>
      </c>
      <c r="AV190" s="14" t="s">
        <v>136</v>
      </c>
      <c r="AW190" s="14" t="s">
        <v>31</v>
      </c>
      <c r="AX190" s="14" t="s">
        <v>77</v>
      </c>
      <c r="AY190" s="246" t="s">
        <v>128</v>
      </c>
    </row>
    <row r="191" s="2" customFormat="1" ht="16.5" customHeight="1">
      <c r="A191" s="39"/>
      <c r="B191" s="40"/>
      <c r="C191" s="205" t="s">
        <v>373</v>
      </c>
      <c r="D191" s="205" t="s">
        <v>131</v>
      </c>
      <c r="E191" s="206" t="s">
        <v>845</v>
      </c>
      <c r="F191" s="207" t="s">
        <v>846</v>
      </c>
      <c r="G191" s="208" t="s">
        <v>219</v>
      </c>
      <c r="H191" s="209">
        <v>1</v>
      </c>
      <c r="I191" s="210"/>
      <c r="J191" s="211">
        <f>ROUND(I191*H191,2)</f>
        <v>0</v>
      </c>
      <c r="K191" s="207" t="s">
        <v>19</v>
      </c>
      <c r="L191" s="45"/>
      <c r="M191" s="212" t="s">
        <v>19</v>
      </c>
      <c r="N191" s="213" t="s">
        <v>40</v>
      </c>
      <c r="O191" s="85"/>
      <c r="P191" s="214">
        <f>O191*H191</f>
        <v>0</v>
      </c>
      <c r="Q191" s="214">
        <v>2.5999999999999998E-05</v>
      </c>
      <c r="R191" s="214">
        <f>Q191*H191</f>
        <v>2.5999999999999998E-05</v>
      </c>
      <c r="S191" s="214">
        <v>0.00106</v>
      </c>
      <c r="T191" s="215">
        <f>S191*H191</f>
        <v>0.00106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270</v>
      </c>
      <c r="AT191" s="216" t="s">
        <v>131</v>
      </c>
      <c r="AU191" s="216" t="s">
        <v>79</v>
      </c>
      <c r="AY191" s="18" t="s">
        <v>128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77</v>
      </c>
      <c r="BK191" s="217">
        <f>ROUND(I191*H191,2)</f>
        <v>0</v>
      </c>
      <c r="BL191" s="18" t="s">
        <v>270</v>
      </c>
      <c r="BM191" s="216" t="s">
        <v>847</v>
      </c>
    </row>
    <row r="192" s="2" customFormat="1">
      <c r="A192" s="39"/>
      <c r="B192" s="40"/>
      <c r="C192" s="41"/>
      <c r="D192" s="218" t="s">
        <v>138</v>
      </c>
      <c r="E192" s="41"/>
      <c r="F192" s="219" t="s">
        <v>848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138</v>
      </c>
      <c r="AU192" s="18" t="s">
        <v>79</v>
      </c>
    </row>
    <row r="193" s="15" customFormat="1">
      <c r="A193" s="15"/>
      <c r="B193" s="261"/>
      <c r="C193" s="262"/>
      <c r="D193" s="218" t="s">
        <v>142</v>
      </c>
      <c r="E193" s="263" t="s">
        <v>19</v>
      </c>
      <c r="F193" s="264" t="s">
        <v>849</v>
      </c>
      <c r="G193" s="262"/>
      <c r="H193" s="263" t="s">
        <v>19</v>
      </c>
      <c r="I193" s="265"/>
      <c r="J193" s="262"/>
      <c r="K193" s="262"/>
      <c r="L193" s="266"/>
      <c r="M193" s="267"/>
      <c r="N193" s="268"/>
      <c r="O193" s="268"/>
      <c r="P193" s="268"/>
      <c r="Q193" s="268"/>
      <c r="R193" s="268"/>
      <c r="S193" s="268"/>
      <c r="T193" s="26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0" t="s">
        <v>142</v>
      </c>
      <c r="AU193" s="270" t="s">
        <v>79</v>
      </c>
      <c r="AV193" s="15" t="s">
        <v>77</v>
      </c>
      <c r="AW193" s="15" t="s">
        <v>31</v>
      </c>
      <c r="AX193" s="15" t="s">
        <v>69</v>
      </c>
      <c r="AY193" s="270" t="s">
        <v>128</v>
      </c>
    </row>
    <row r="194" s="13" customFormat="1">
      <c r="A194" s="13"/>
      <c r="B194" s="225"/>
      <c r="C194" s="226"/>
      <c r="D194" s="218" t="s">
        <v>142</v>
      </c>
      <c r="E194" s="227" t="s">
        <v>19</v>
      </c>
      <c r="F194" s="228" t="s">
        <v>77</v>
      </c>
      <c r="G194" s="226"/>
      <c r="H194" s="229">
        <v>1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142</v>
      </c>
      <c r="AU194" s="235" t="s">
        <v>79</v>
      </c>
      <c r="AV194" s="13" t="s">
        <v>79</v>
      </c>
      <c r="AW194" s="13" t="s">
        <v>31</v>
      </c>
      <c r="AX194" s="13" t="s">
        <v>69</v>
      </c>
      <c r="AY194" s="235" t="s">
        <v>128</v>
      </c>
    </row>
    <row r="195" s="14" customFormat="1">
      <c r="A195" s="14"/>
      <c r="B195" s="236"/>
      <c r="C195" s="237"/>
      <c r="D195" s="218" t="s">
        <v>142</v>
      </c>
      <c r="E195" s="238" t="s">
        <v>19</v>
      </c>
      <c r="F195" s="239" t="s">
        <v>149</v>
      </c>
      <c r="G195" s="237"/>
      <c r="H195" s="240">
        <v>1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142</v>
      </c>
      <c r="AU195" s="246" t="s">
        <v>79</v>
      </c>
      <c r="AV195" s="14" t="s">
        <v>136</v>
      </c>
      <c r="AW195" s="14" t="s">
        <v>31</v>
      </c>
      <c r="AX195" s="14" t="s">
        <v>77</v>
      </c>
      <c r="AY195" s="246" t="s">
        <v>128</v>
      </c>
    </row>
    <row r="196" s="2" customFormat="1" ht="16.5" customHeight="1">
      <c r="A196" s="39"/>
      <c r="B196" s="40"/>
      <c r="C196" s="205" t="s">
        <v>379</v>
      </c>
      <c r="D196" s="205" t="s">
        <v>131</v>
      </c>
      <c r="E196" s="206" t="s">
        <v>600</v>
      </c>
      <c r="F196" s="207" t="s">
        <v>601</v>
      </c>
      <c r="G196" s="208" t="s">
        <v>236</v>
      </c>
      <c r="H196" s="209">
        <v>0.019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40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270</v>
      </c>
      <c r="AT196" s="216" t="s">
        <v>131</v>
      </c>
      <c r="AU196" s="216" t="s">
        <v>79</v>
      </c>
      <c r="AY196" s="18" t="s">
        <v>128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77</v>
      </c>
      <c r="BK196" s="217">
        <f>ROUND(I196*H196,2)</f>
        <v>0</v>
      </c>
      <c r="BL196" s="18" t="s">
        <v>270</v>
      </c>
      <c r="BM196" s="216" t="s">
        <v>850</v>
      </c>
    </row>
    <row r="197" s="2" customFormat="1">
      <c r="A197" s="39"/>
      <c r="B197" s="40"/>
      <c r="C197" s="41"/>
      <c r="D197" s="218" t="s">
        <v>138</v>
      </c>
      <c r="E197" s="41"/>
      <c r="F197" s="219" t="s">
        <v>603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138</v>
      </c>
      <c r="AU197" s="18" t="s">
        <v>79</v>
      </c>
    </row>
    <row r="198" s="2" customFormat="1" ht="16.5" customHeight="1">
      <c r="A198" s="39"/>
      <c r="B198" s="40"/>
      <c r="C198" s="205" t="s">
        <v>329</v>
      </c>
      <c r="D198" s="205" t="s">
        <v>131</v>
      </c>
      <c r="E198" s="206" t="s">
        <v>851</v>
      </c>
      <c r="F198" s="207" t="s">
        <v>852</v>
      </c>
      <c r="G198" s="208" t="s">
        <v>236</v>
      </c>
      <c r="H198" s="209">
        <v>0.019</v>
      </c>
      <c r="I198" s="210"/>
      <c r="J198" s="211">
        <f>ROUND(I198*H198,2)</f>
        <v>0</v>
      </c>
      <c r="K198" s="207" t="s">
        <v>135</v>
      </c>
      <c r="L198" s="45"/>
      <c r="M198" s="212" t="s">
        <v>19</v>
      </c>
      <c r="N198" s="213" t="s">
        <v>40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270</v>
      </c>
      <c r="AT198" s="216" t="s">
        <v>131</v>
      </c>
      <c r="AU198" s="216" t="s">
        <v>79</v>
      </c>
      <c r="AY198" s="18" t="s">
        <v>128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77</v>
      </c>
      <c r="BK198" s="217">
        <f>ROUND(I198*H198,2)</f>
        <v>0</v>
      </c>
      <c r="BL198" s="18" t="s">
        <v>270</v>
      </c>
      <c r="BM198" s="216" t="s">
        <v>853</v>
      </c>
    </row>
    <row r="199" s="2" customFormat="1">
      <c r="A199" s="39"/>
      <c r="B199" s="40"/>
      <c r="C199" s="41"/>
      <c r="D199" s="218" t="s">
        <v>138</v>
      </c>
      <c r="E199" s="41"/>
      <c r="F199" s="219" t="s">
        <v>854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138</v>
      </c>
      <c r="AU199" s="18" t="s">
        <v>79</v>
      </c>
    </row>
    <row r="200" s="2" customFormat="1">
      <c r="A200" s="39"/>
      <c r="B200" s="40"/>
      <c r="C200" s="41"/>
      <c r="D200" s="223" t="s">
        <v>140</v>
      </c>
      <c r="E200" s="41"/>
      <c r="F200" s="224" t="s">
        <v>855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140</v>
      </c>
      <c r="AU200" s="18" t="s">
        <v>79</v>
      </c>
    </row>
    <row r="201" s="12" customFormat="1" ht="22.8" customHeight="1">
      <c r="A201" s="12"/>
      <c r="B201" s="189"/>
      <c r="C201" s="190"/>
      <c r="D201" s="191" t="s">
        <v>68</v>
      </c>
      <c r="E201" s="203" t="s">
        <v>418</v>
      </c>
      <c r="F201" s="203" t="s">
        <v>419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SUM(P202:P212)</f>
        <v>0</v>
      </c>
      <c r="Q201" s="197"/>
      <c r="R201" s="198">
        <f>SUM(R202:R212)</f>
        <v>0</v>
      </c>
      <c r="S201" s="197"/>
      <c r="T201" s="199">
        <f>SUM(T202:T212)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79</v>
      </c>
      <c r="AT201" s="201" t="s">
        <v>68</v>
      </c>
      <c r="AU201" s="201" t="s">
        <v>77</v>
      </c>
      <c r="AY201" s="200" t="s">
        <v>128</v>
      </c>
      <c r="BK201" s="202">
        <f>SUM(BK202:BK212)</f>
        <v>0</v>
      </c>
    </row>
    <row r="202" s="2" customFormat="1" ht="16.5" customHeight="1">
      <c r="A202" s="39"/>
      <c r="B202" s="40"/>
      <c r="C202" s="205" t="s">
        <v>392</v>
      </c>
      <c r="D202" s="205" t="s">
        <v>131</v>
      </c>
      <c r="E202" s="206" t="s">
        <v>421</v>
      </c>
      <c r="F202" s="207" t="s">
        <v>422</v>
      </c>
      <c r="G202" s="208" t="s">
        <v>289</v>
      </c>
      <c r="H202" s="209">
        <v>7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40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270</v>
      </c>
      <c r="AT202" s="216" t="s">
        <v>131</v>
      </c>
      <c r="AU202" s="216" t="s">
        <v>79</v>
      </c>
      <c r="AY202" s="18" t="s">
        <v>128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77</v>
      </c>
      <c r="BK202" s="217">
        <f>ROUND(I202*H202,2)</f>
        <v>0</v>
      </c>
      <c r="BL202" s="18" t="s">
        <v>270</v>
      </c>
      <c r="BM202" s="216" t="s">
        <v>856</v>
      </c>
    </row>
    <row r="203" s="2" customFormat="1">
      <c r="A203" s="39"/>
      <c r="B203" s="40"/>
      <c r="C203" s="41"/>
      <c r="D203" s="218" t="s">
        <v>138</v>
      </c>
      <c r="E203" s="41"/>
      <c r="F203" s="219" t="s">
        <v>424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138</v>
      </c>
      <c r="AU203" s="18" t="s">
        <v>79</v>
      </c>
    </row>
    <row r="204" s="13" customFormat="1">
      <c r="A204" s="13"/>
      <c r="B204" s="225"/>
      <c r="C204" s="226"/>
      <c r="D204" s="218" t="s">
        <v>142</v>
      </c>
      <c r="E204" s="227" t="s">
        <v>19</v>
      </c>
      <c r="F204" s="228" t="s">
        <v>224</v>
      </c>
      <c r="G204" s="226"/>
      <c r="H204" s="229">
        <v>7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142</v>
      </c>
      <c r="AU204" s="235" t="s">
        <v>79</v>
      </c>
      <c r="AV204" s="13" t="s">
        <v>79</v>
      </c>
      <c r="AW204" s="13" t="s">
        <v>31</v>
      </c>
      <c r="AX204" s="13" t="s">
        <v>77</v>
      </c>
      <c r="AY204" s="235" t="s">
        <v>128</v>
      </c>
    </row>
    <row r="205" s="2" customFormat="1" ht="16.5" customHeight="1">
      <c r="A205" s="39"/>
      <c r="B205" s="40"/>
      <c r="C205" s="205" t="s">
        <v>397</v>
      </c>
      <c r="D205" s="205" t="s">
        <v>131</v>
      </c>
      <c r="E205" s="206" t="s">
        <v>427</v>
      </c>
      <c r="F205" s="207" t="s">
        <v>428</v>
      </c>
      <c r="G205" s="208" t="s">
        <v>187</v>
      </c>
      <c r="H205" s="209">
        <v>7</v>
      </c>
      <c r="I205" s="210"/>
      <c r="J205" s="211">
        <f>ROUND(I205*H205,2)</f>
        <v>0</v>
      </c>
      <c r="K205" s="207" t="s">
        <v>19</v>
      </c>
      <c r="L205" s="45"/>
      <c r="M205" s="212" t="s">
        <v>19</v>
      </c>
      <c r="N205" s="213" t="s">
        <v>40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270</v>
      </c>
      <c r="AT205" s="216" t="s">
        <v>131</v>
      </c>
      <c r="AU205" s="216" t="s">
        <v>79</v>
      </c>
      <c r="AY205" s="18" t="s">
        <v>128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77</v>
      </c>
      <c r="BK205" s="217">
        <f>ROUND(I205*H205,2)</f>
        <v>0</v>
      </c>
      <c r="BL205" s="18" t="s">
        <v>270</v>
      </c>
      <c r="BM205" s="216" t="s">
        <v>857</v>
      </c>
    </row>
    <row r="206" s="2" customFormat="1">
      <c r="A206" s="39"/>
      <c r="B206" s="40"/>
      <c r="C206" s="41"/>
      <c r="D206" s="218" t="s">
        <v>138</v>
      </c>
      <c r="E206" s="41"/>
      <c r="F206" s="219" t="s">
        <v>430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138</v>
      </c>
      <c r="AU206" s="18" t="s">
        <v>79</v>
      </c>
    </row>
    <row r="207" s="13" customFormat="1">
      <c r="A207" s="13"/>
      <c r="B207" s="225"/>
      <c r="C207" s="226"/>
      <c r="D207" s="218" t="s">
        <v>142</v>
      </c>
      <c r="E207" s="227" t="s">
        <v>19</v>
      </c>
      <c r="F207" s="228" t="s">
        <v>224</v>
      </c>
      <c r="G207" s="226"/>
      <c r="H207" s="229">
        <v>7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142</v>
      </c>
      <c r="AU207" s="235" t="s">
        <v>79</v>
      </c>
      <c r="AV207" s="13" t="s">
        <v>79</v>
      </c>
      <c r="AW207" s="13" t="s">
        <v>31</v>
      </c>
      <c r="AX207" s="13" t="s">
        <v>77</v>
      </c>
      <c r="AY207" s="235" t="s">
        <v>128</v>
      </c>
    </row>
    <row r="208" s="2" customFormat="1" ht="16.5" customHeight="1">
      <c r="A208" s="39"/>
      <c r="B208" s="40"/>
      <c r="C208" s="205" t="s">
        <v>403</v>
      </c>
      <c r="D208" s="205" t="s">
        <v>131</v>
      </c>
      <c r="E208" s="206" t="s">
        <v>433</v>
      </c>
      <c r="F208" s="207" t="s">
        <v>434</v>
      </c>
      <c r="G208" s="208" t="s">
        <v>187</v>
      </c>
      <c r="H208" s="209">
        <v>7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40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270</v>
      </c>
      <c r="AT208" s="216" t="s">
        <v>131</v>
      </c>
      <c r="AU208" s="216" t="s">
        <v>79</v>
      </c>
      <c r="AY208" s="18" t="s">
        <v>128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77</v>
      </c>
      <c r="BK208" s="217">
        <f>ROUND(I208*H208,2)</f>
        <v>0</v>
      </c>
      <c r="BL208" s="18" t="s">
        <v>270</v>
      </c>
      <c r="BM208" s="216" t="s">
        <v>858</v>
      </c>
    </row>
    <row r="209" s="2" customFormat="1">
      <c r="A209" s="39"/>
      <c r="B209" s="40"/>
      <c r="C209" s="41"/>
      <c r="D209" s="218" t="s">
        <v>138</v>
      </c>
      <c r="E209" s="41"/>
      <c r="F209" s="219" t="s">
        <v>436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138</v>
      </c>
      <c r="AU209" s="18" t="s">
        <v>79</v>
      </c>
    </row>
    <row r="210" s="15" customFormat="1">
      <c r="A210" s="15"/>
      <c r="B210" s="261"/>
      <c r="C210" s="262"/>
      <c r="D210" s="218" t="s">
        <v>142</v>
      </c>
      <c r="E210" s="263" t="s">
        <v>19</v>
      </c>
      <c r="F210" s="264" t="s">
        <v>859</v>
      </c>
      <c r="G210" s="262"/>
      <c r="H210" s="263" t="s">
        <v>19</v>
      </c>
      <c r="I210" s="265"/>
      <c r="J210" s="262"/>
      <c r="K210" s="262"/>
      <c r="L210" s="266"/>
      <c r="M210" s="267"/>
      <c r="N210" s="268"/>
      <c r="O210" s="268"/>
      <c r="P210" s="268"/>
      <c r="Q210" s="268"/>
      <c r="R210" s="268"/>
      <c r="S210" s="268"/>
      <c r="T210" s="26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0" t="s">
        <v>142</v>
      </c>
      <c r="AU210" s="270" t="s">
        <v>79</v>
      </c>
      <c r="AV210" s="15" t="s">
        <v>77</v>
      </c>
      <c r="AW210" s="15" t="s">
        <v>31</v>
      </c>
      <c r="AX210" s="15" t="s">
        <v>69</v>
      </c>
      <c r="AY210" s="270" t="s">
        <v>128</v>
      </c>
    </row>
    <row r="211" s="13" customFormat="1">
      <c r="A211" s="13"/>
      <c r="B211" s="225"/>
      <c r="C211" s="226"/>
      <c r="D211" s="218" t="s">
        <v>142</v>
      </c>
      <c r="E211" s="227" t="s">
        <v>19</v>
      </c>
      <c r="F211" s="228" t="s">
        <v>224</v>
      </c>
      <c r="G211" s="226"/>
      <c r="H211" s="229">
        <v>7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142</v>
      </c>
      <c r="AU211" s="235" t="s">
        <v>79</v>
      </c>
      <c r="AV211" s="13" t="s">
        <v>79</v>
      </c>
      <c r="AW211" s="13" t="s">
        <v>31</v>
      </c>
      <c r="AX211" s="13" t="s">
        <v>69</v>
      </c>
      <c r="AY211" s="235" t="s">
        <v>128</v>
      </c>
    </row>
    <row r="212" s="14" customFormat="1">
      <c r="A212" s="14"/>
      <c r="B212" s="236"/>
      <c r="C212" s="237"/>
      <c r="D212" s="218" t="s">
        <v>142</v>
      </c>
      <c r="E212" s="238" t="s">
        <v>19</v>
      </c>
      <c r="F212" s="239" t="s">
        <v>149</v>
      </c>
      <c r="G212" s="237"/>
      <c r="H212" s="240">
        <v>7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142</v>
      </c>
      <c r="AU212" s="246" t="s">
        <v>79</v>
      </c>
      <c r="AV212" s="14" t="s">
        <v>136</v>
      </c>
      <c r="AW212" s="14" t="s">
        <v>31</v>
      </c>
      <c r="AX212" s="14" t="s">
        <v>77</v>
      </c>
      <c r="AY212" s="246" t="s">
        <v>128</v>
      </c>
    </row>
    <row r="213" s="12" customFormat="1" ht="25.92" customHeight="1">
      <c r="A213" s="12"/>
      <c r="B213" s="189"/>
      <c r="C213" s="190"/>
      <c r="D213" s="191" t="s">
        <v>68</v>
      </c>
      <c r="E213" s="192" t="s">
        <v>457</v>
      </c>
      <c r="F213" s="192" t="s">
        <v>458</v>
      </c>
      <c r="G213" s="190"/>
      <c r="H213" s="190"/>
      <c r="I213" s="193"/>
      <c r="J213" s="194">
        <f>BK213</f>
        <v>0</v>
      </c>
      <c r="K213" s="190"/>
      <c r="L213" s="195"/>
      <c r="M213" s="196"/>
      <c r="N213" s="197"/>
      <c r="O213" s="197"/>
      <c r="P213" s="198">
        <f>SUM(P214:P251)</f>
        <v>0</v>
      </c>
      <c r="Q213" s="197"/>
      <c r="R213" s="198">
        <f>SUM(R214:R251)</f>
        <v>0.00019000000000000001</v>
      </c>
      <c r="S213" s="197"/>
      <c r="T213" s="199">
        <f>SUM(T214:T251)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136</v>
      </c>
      <c r="AT213" s="201" t="s">
        <v>68</v>
      </c>
      <c r="AU213" s="201" t="s">
        <v>69</v>
      </c>
      <c r="AY213" s="200" t="s">
        <v>128</v>
      </c>
      <c r="BK213" s="202">
        <f>SUM(BK214:BK251)</f>
        <v>0</v>
      </c>
    </row>
    <row r="214" s="2" customFormat="1" ht="16.5" customHeight="1">
      <c r="A214" s="39"/>
      <c r="B214" s="40"/>
      <c r="C214" s="205" t="s">
        <v>408</v>
      </c>
      <c r="D214" s="205" t="s">
        <v>131</v>
      </c>
      <c r="E214" s="206" t="s">
        <v>460</v>
      </c>
      <c r="F214" s="207" t="s">
        <v>461</v>
      </c>
      <c r="G214" s="208" t="s">
        <v>134</v>
      </c>
      <c r="H214" s="209">
        <v>10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40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860</v>
      </c>
      <c r="AT214" s="216" t="s">
        <v>131</v>
      </c>
      <c r="AU214" s="216" t="s">
        <v>77</v>
      </c>
      <c r="AY214" s="18" t="s">
        <v>128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77</v>
      </c>
      <c r="BK214" s="217">
        <f>ROUND(I214*H214,2)</f>
        <v>0</v>
      </c>
      <c r="BL214" s="18" t="s">
        <v>860</v>
      </c>
      <c r="BM214" s="216" t="s">
        <v>861</v>
      </c>
    </row>
    <row r="215" s="2" customFormat="1">
      <c r="A215" s="39"/>
      <c r="B215" s="40"/>
      <c r="C215" s="41"/>
      <c r="D215" s="218" t="s">
        <v>138</v>
      </c>
      <c r="E215" s="41"/>
      <c r="F215" s="219" t="s">
        <v>464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138</v>
      </c>
      <c r="AU215" s="18" t="s">
        <v>77</v>
      </c>
    </row>
    <row r="216" s="15" customFormat="1">
      <c r="A216" s="15"/>
      <c r="B216" s="261"/>
      <c r="C216" s="262"/>
      <c r="D216" s="218" t="s">
        <v>142</v>
      </c>
      <c r="E216" s="263" t="s">
        <v>19</v>
      </c>
      <c r="F216" s="264" t="s">
        <v>862</v>
      </c>
      <c r="G216" s="262"/>
      <c r="H216" s="263" t="s">
        <v>19</v>
      </c>
      <c r="I216" s="265"/>
      <c r="J216" s="262"/>
      <c r="K216" s="262"/>
      <c r="L216" s="266"/>
      <c r="M216" s="267"/>
      <c r="N216" s="268"/>
      <c r="O216" s="268"/>
      <c r="P216" s="268"/>
      <c r="Q216" s="268"/>
      <c r="R216" s="268"/>
      <c r="S216" s="268"/>
      <c r="T216" s="26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0" t="s">
        <v>142</v>
      </c>
      <c r="AU216" s="270" t="s">
        <v>77</v>
      </c>
      <c r="AV216" s="15" t="s">
        <v>77</v>
      </c>
      <c r="AW216" s="15" t="s">
        <v>31</v>
      </c>
      <c r="AX216" s="15" t="s">
        <v>69</v>
      </c>
      <c r="AY216" s="270" t="s">
        <v>128</v>
      </c>
    </row>
    <row r="217" s="13" customFormat="1">
      <c r="A217" s="13"/>
      <c r="B217" s="225"/>
      <c r="C217" s="226"/>
      <c r="D217" s="218" t="s">
        <v>142</v>
      </c>
      <c r="E217" s="227" t="s">
        <v>19</v>
      </c>
      <c r="F217" s="228" t="s">
        <v>79</v>
      </c>
      <c r="G217" s="226"/>
      <c r="H217" s="229">
        <v>2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142</v>
      </c>
      <c r="AU217" s="235" t="s">
        <v>77</v>
      </c>
      <c r="AV217" s="13" t="s">
        <v>79</v>
      </c>
      <c r="AW217" s="13" t="s">
        <v>31</v>
      </c>
      <c r="AX217" s="13" t="s">
        <v>69</v>
      </c>
      <c r="AY217" s="235" t="s">
        <v>128</v>
      </c>
    </row>
    <row r="218" s="15" customFormat="1">
      <c r="A218" s="15"/>
      <c r="B218" s="261"/>
      <c r="C218" s="262"/>
      <c r="D218" s="218" t="s">
        <v>142</v>
      </c>
      <c r="E218" s="263" t="s">
        <v>19</v>
      </c>
      <c r="F218" s="264" t="s">
        <v>863</v>
      </c>
      <c r="G218" s="262"/>
      <c r="H218" s="263" t="s">
        <v>19</v>
      </c>
      <c r="I218" s="265"/>
      <c r="J218" s="262"/>
      <c r="K218" s="262"/>
      <c r="L218" s="266"/>
      <c r="M218" s="267"/>
      <c r="N218" s="268"/>
      <c r="O218" s="268"/>
      <c r="P218" s="268"/>
      <c r="Q218" s="268"/>
      <c r="R218" s="268"/>
      <c r="S218" s="268"/>
      <c r="T218" s="26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0" t="s">
        <v>142</v>
      </c>
      <c r="AU218" s="270" t="s">
        <v>77</v>
      </c>
      <c r="AV218" s="15" t="s">
        <v>77</v>
      </c>
      <c r="AW218" s="15" t="s">
        <v>31</v>
      </c>
      <c r="AX218" s="15" t="s">
        <v>69</v>
      </c>
      <c r="AY218" s="270" t="s">
        <v>128</v>
      </c>
    </row>
    <row r="219" s="13" customFormat="1">
      <c r="A219" s="13"/>
      <c r="B219" s="225"/>
      <c r="C219" s="226"/>
      <c r="D219" s="218" t="s">
        <v>142</v>
      </c>
      <c r="E219" s="227" t="s">
        <v>19</v>
      </c>
      <c r="F219" s="228" t="s">
        <v>79</v>
      </c>
      <c r="G219" s="226"/>
      <c r="H219" s="229">
        <v>2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142</v>
      </c>
      <c r="AU219" s="235" t="s">
        <v>77</v>
      </c>
      <c r="AV219" s="13" t="s">
        <v>79</v>
      </c>
      <c r="AW219" s="13" t="s">
        <v>31</v>
      </c>
      <c r="AX219" s="13" t="s">
        <v>69</v>
      </c>
      <c r="AY219" s="235" t="s">
        <v>128</v>
      </c>
    </row>
    <row r="220" s="15" customFormat="1">
      <c r="A220" s="15"/>
      <c r="B220" s="261"/>
      <c r="C220" s="262"/>
      <c r="D220" s="218" t="s">
        <v>142</v>
      </c>
      <c r="E220" s="263" t="s">
        <v>19</v>
      </c>
      <c r="F220" s="264" t="s">
        <v>864</v>
      </c>
      <c r="G220" s="262"/>
      <c r="H220" s="263" t="s">
        <v>19</v>
      </c>
      <c r="I220" s="265"/>
      <c r="J220" s="262"/>
      <c r="K220" s="262"/>
      <c r="L220" s="266"/>
      <c r="M220" s="267"/>
      <c r="N220" s="268"/>
      <c r="O220" s="268"/>
      <c r="P220" s="268"/>
      <c r="Q220" s="268"/>
      <c r="R220" s="268"/>
      <c r="S220" s="268"/>
      <c r="T220" s="26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0" t="s">
        <v>142</v>
      </c>
      <c r="AU220" s="270" t="s">
        <v>77</v>
      </c>
      <c r="AV220" s="15" t="s">
        <v>77</v>
      </c>
      <c r="AW220" s="15" t="s">
        <v>31</v>
      </c>
      <c r="AX220" s="15" t="s">
        <v>69</v>
      </c>
      <c r="AY220" s="270" t="s">
        <v>128</v>
      </c>
    </row>
    <row r="221" s="13" customFormat="1">
      <c r="A221" s="13"/>
      <c r="B221" s="225"/>
      <c r="C221" s="226"/>
      <c r="D221" s="218" t="s">
        <v>142</v>
      </c>
      <c r="E221" s="227" t="s">
        <v>19</v>
      </c>
      <c r="F221" s="228" t="s">
        <v>77</v>
      </c>
      <c r="G221" s="226"/>
      <c r="H221" s="229">
        <v>1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142</v>
      </c>
      <c r="AU221" s="235" t="s">
        <v>77</v>
      </c>
      <c r="AV221" s="13" t="s">
        <v>79</v>
      </c>
      <c r="AW221" s="13" t="s">
        <v>31</v>
      </c>
      <c r="AX221" s="13" t="s">
        <v>69</v>
      </c>
      <c r="AY221" s="235" t="s">
        <v>128</v>
      </c>
    </row>
    <row r="222" s="15" customFormat="1">
      <c r="A222" s="15"/>
      <c r="B222" s="261"/>
      <c r="C222" s="262"/>
      <c r="D222" s="218" t="s">
        <v>142</v>
      </c>
      <c r="E222" s="263" t="s">
        <v>19</v>
      </c>
      <c r="F222" s="264" t="s">
        <v>865</v>
      </c>
      <c r="G222" s="262"/>
      <c r="H222" s="263" t="s">
        <v>19</v>
      </c>
      <c r="I222" s="265"/>
      <c r="J222" s="262"/>
      <c r="K222" s="262"/>
      <c r="L222" s="266"/>
      <c r="M222" s="267"/>
      <c r="N222" s="268"/>
      <c r="O222" s="268"/>
      <c r="P222" s="268"/>
      <c r="Q222" s="268"/>
      <c r="R222" s="268"/>
      <c r="S222" s="268"/>
      <c r="T222" s="26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0" t="s">
        <v>142</v>
      </c>
      <c r="AU222" s="270" t="s">
        <v>77</v>
      </c>
      <c r="AV222" s="15" t="s">
        <v>77</v>
      </c>
      <c r="AW222" s="15" t="s">
        <v>31</v>
      </c>
      <c r="AX222" s="15" t="s">
        <v>69</v>
      </c>
      <c r="AY222" s="270" t="s">
        <v>128</v>
      </c>
    </row>
    <row r="223" s="13" customFormat="1">
      <c r="A223" s="13"/>
      <c r="B223" s="225"/>
      <c r="C223" s="226"/>
      <c r="D223" s="218" t="s">
        <v>142</v>
      </c>
      <c r="E223" s="227" t="s">
        <v>19</v>
      </c>
      <c r="F223" s="228" t="s">
        <v>77</v>
      </c>
      <c r="G223" s="226"/>
      <c r="H223" s="229">
        <v>1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142</v>
      </c>
      <c r="AU223" s="235" t="s">
        <v>77</v>
      </c>
      <c r="AV223" s="13" t="s">
        <v>79</v>
      </c>
      <c r="AW223" s="13" t="s">
        <v>31</v>
      </c>
      <c r="AX223" s="13" t="s">
        <v>69</v>
      </c>
      <c r="AY223" s="235" t="s">
        <v>128</v>
      </c>
    </row>
    <row r="224" s="15" customFormat="1">
      <c r="A224" s="15"/>
      <c r="B224" s="261"/>
      <c r="C224" s="262"/>
      <c r="D224" s="218" t="s">
        <v>142</v>
      </c>
      <c r="E224" s="263" t="s">
        <v>19</v>
      </c>
      <c r="F224" s="264" t="s">
        <v>866</v>
      </c>
      <c r="G224" s="262"/>
      <c r="H224" s="263" t="s">
        <v>19</v>
      </c>
      <c r="I224" s="265"/>
      <c r="J224" s="262"/>
      <c r="K224" s="262"/>
      <c r="L224" s="266"/>
      <c r="M224" s="267"/>
      <c r="N224" s="268"/>
      <c r="O224" s="268"/>
      <c r="P224" s="268"/>
      <c r="Q224" s="268"/>
      <c r="R224" s="268"/>
      <c r="S224" s="268"/>
      <c r="T224" s="26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0" t="s">
        <v>142</v>
      </c>
      <c r="AU224" s="270" t="s">
        <v>77</v>
      </c>
      <c r="AV224" s="15" t="s">
        <v>77</v>
      </c>
      <c r="AW224" s="15" t="s">
        <v>31</v>
      </c>
      <c r="AX224" s="15" t="s">
        <v>69</v>
      </c>
      <c r="AY224" s="270" t="s">
        <v>128</v>
      </c>
    </row>
    <row r="225" s="13" customFormat="1">
      <c r="A225" s="13"/>
      <c r="B225" s="225"/>
      <c r="C225" s="226"/>
      <c r="D225" s="218" t="s">
        <v>142</v>
      </c>
      <c r="E225" s="227" t="s">
        <v>19</v>
      </c>
      <c r="F225" s="228" t="s">
        <v>136</v>
      </c>
      <c r="G225" s="226"/>
      <c r="H225" s="229">
        <v>4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142</v>
      </c>
      <c r="AU225" s="235" t="s">
        <v>77</v>
      </c>
      <c r="AV225" s="13" t="s">
        <v>79</v>
      </c>
      <c r="AW225" s="13" t="s">
        <v>31</v>
      </c>
      <c r="AX225" s="13" t="s">
        <v>69</v>
      </c>
      <c r="AY225" s="235" t="s">
        <v>128</v>
      </c>
    </row>
    <row r="226" s="14" customFormat="1">
      <c r="A226" s="14"/>
      <c r="B226" s="236"/>
      <c r="C226" s="237"/>
      <c r="D226" s="218" t="s">
        <v>142</v>
      </c>
      <c r="E226" s="238" t="s">
        <v>19</v>
      </c>
      <c r="F226" s="239" t="s">
        <v>149</v>
      </c>
      <c r="G226" s="237"/>
      <c r="H226" s="240">
        <v>10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142</v>
      </c>
      <c r="AU226" s="246" t="s">
        <v>77</v>
      </c>
      <c r="AV226" s="14" t="s">
        <v>136</v>
      </c>
      <c r="AW226" s="14" t="s">
        <v>31</v>
      </c>
      <c r="AX226" s="14" t="s">
        <v>77</v>
      </c>
      <c r="AY226" s="246" t="s">
        <v>128</v>
      </c>
    </row>
    <row r="227" s="2" customFormat="1" ht="16.5" customHeight="1">
      <c r="A227" s="39"/>
      <c r="B227" s="40"/>
      <c r="C227" s="251" t="s">
        <v>412</v>
      </c>
      <c r="D227" s="251" t="s">
        <v>326</v>
      </c>
      <c r="E227" s="252" t="s">
        <v>867</v>
      </c>
      <c r="F227" s="253" t="s">
        <v>868</v>
      </c>
      <c r="G227" s="254" t="s">
        <v>805</v>
      </c>
      <c r="H227" s="255">
        <v>1</v>
      </c>
      <c r="I227" s="256"/>
      <c r="J227" s="257">
        <f>ROUND(I227*H227,2)</f>
        <v>0</v>
      </c>
      <c r="K227" s="253" t="s">
        <v>19</v>
      </c>
      <c r="L227" s="258"/>
      <c r="M227" s="259" t="s">
        <v>19</v>
      </c>
      <c r="N227" s="260" t="s">
        <v>40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860</v>
      </c>
      <c r="AT227" s="216" t="s">
        <v>326</v>
      </c>
      <c r="AU227" s="216" t="s">
        <v>77</v>
      </c>
      <c r="AY227" s="18" t="s">
        <v>128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77</v>
      </c>
      <c r="BK227" s="217">
        <f>ROUND(I227*H227,2)</f>
        <v>0</v>
      </c>
      <c r="BL227" s="18" t="s">
        <v>860</v>
      </c>
      <c r="BM227" s="216" t="s">
        <v>869</v>
      </c>
    </row>
    <row r="228" s="2" customFormat="1">
      <c r="A228" s="39"/>
      <c r="B228" s="40"/>
      <c r="C228" s="41"/>
      <c r="D228" s="218" t="s">
        <v>138</v>
      </c>
      <c r="E228" s="41"/>
      <c r="F228" s="219" t="s">
        <v>868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138</v>
      </c>
      <c r="AU228" s="18" t="s">
        <v>77</v>
      </c>
    </row>
    <row r="229" s="15" customFormat="1">
      <c r="A229" s="15"/>
      <c r="B229" s="261"/>
      <c r="C229" s="262"/>
      <c r="D229" s="218" t="s">
        <v>142</v>
      </c>
      <c r="E229" s="263" t="s">
        <v>19</v>
      </c>
      <c r="F229" s="264" t="s">
        <v>870</v>
      </c>
      <c r="G229" s="262"/>
      <c r="H229" s="263" t="s">
        <v>19</v>
      </c>
      <c r="I229" s="265"/>
      <c r="J229" s="262"/>
      <c r="K229" s="262"/>
      <c r="L229" s="266"/>
      <c r="M229" s="267"/>
      <c r="N229" s="268"/>
      <c r="O229" s="268"/>
      <c r="P229" s="268"/>
      <c r="Q229" s="268"/>
      <c r="R229" s="268"/>
      <c r="S229" s="268"/>
      <c r="T229" s="26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0" t="s">
        <v>142</v>
      </c>
      <c r="AU229" s="270" t="s">
        <v>77</v>
      </c>
      <c r="AV229" s="15" t="s">
        <v>77</v>
      </c>
      <c r="AW229" s="15" t="s">
        <v>31</v>
      </c>
      <c r="AX229" s="15" t="s">
        <v>69</v>
      </c>
      <c r="AY229" s="270" t="s">
        <v>128</v>
      </c>
    </row>
    <row r="230" s="13" customFormat="1">
      <c r="A230" s="13"/>
      <c r="B230" s="225"/>
      <c r="C230" s="226"/>
      <c r="D230" s="218" t="s">
        <v>142</v>
      </c>
      <c r="E230" s="227" t="s">
        <v>19</v>
      </c>
      <c r="F230" s="228" t="s">
        <v>77</v>
      </c>
      <c r="G230" s="226"/>
      <c r="H230" s="229">
        <v>1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142</v>
      </c>
      <c r="AU230" s="235" t="s">
        <v>77</v>
      </c>
      <c r="AV230" s="13" t="s">
        <v>79</v>
      </c>
      <c r="AW230" s="13" t="s">
        <v>31</v>
      </c>
      <c r="AX230" s="13" t="s">
        <v>69</v>
      </c>
      <c r="AY230" s="235" t="s">
        <v>128</v>
      </c>
    </row>
    <row r="231" s="14" customFormat="1">
      <c r="A231" s="14"/>
      <c r="B231" s="236"/>
      <c r="C231" s="237"/>
      <c r="D231" s="218" t="s">
        <v>142</v>
      </c>
      <c r="E231" s="238" t="s">
        <v>19</v>
      </c>
      <c r="F231" s="239" t="s">
        <v>149</v>
      </c>
      <c r="G231" s="237"/>
      <c r="H231" s="240">
        <v>1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142</v>
      </c>
      <c r="AU231" s="246" t="s">
        <v>77</v>
      </c>
      <c r="AV231" s="14" t="s">
        <v>136</v>
      </c>
      <c r="AW231" s="14" t="s">
        <v>31</v>
      </c>
      <c r="AX231" s="14" t="s">
        <v>77</v>
      </c>
      <c r="AY231" s="246" t="s">
        <v>128</v>
      </c>
    </row>
    <row r="232" s="2" customFormat="1" ht="16.5" customHeight="1">
      <c r="A232" s="39"/>
      <c r="B232" s="40"/>
      <c r="C232" s="251" t="s">
        <v>420</v>
      </c>
      <c r="D232" s="251" t="s">
        <v>326</v>
      </c>
      <c r="E232" s="252" t="s">
        <v>871</v>
      </c>
      <c r="F232" s="253" t="s">
        <v>872</v>
      </c>
      <c r="G232" s="254" t="s">
        <v>805</v>
      </c>
      <c r="H232" s="255">
        <v>1</v>
      </c>
      <c r="I232" s="256"/>
      <c r="J232" s="257">
        <f>ROUND(I232*H232,2)</f>
        <v>0</v>
      </c>
      <c r="K232" s="253" t="s">
        <v>19</v>
      </c>
      <c r="L232" s="258"/>
      <c r="M232" s="259" t="s">
        <v>19</v>
      </c>
      <c r="N232" s="260" t="s">
        <v>40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860</v>
      </c>
      <c r="AT232" s="216" t="s">
        <v>326</v>
      </c>
      <c r="AU232" s="216" t="s">
        <v>77</v>
      </c>
      <c r="AY232" s="18" t="s">
        <v>128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77</v>
      </c>
      <c r="BK232" s="217">
        <f>ROUND(I232*H232,2)</f>
        <v>0</v>
      </c>
      <c r="BL232" s="18" t="s">
        <v>860</v>
      </c>
      <c r="BM232" s="216" t="s">
        <v>873</v>
      </c>
    </row>
    <row r="233" s="2" customFormat="1">
      <c r="A233" s="39"/>
      <c r="B233" s="40"/>
      <c r="C233" s="41"/>
      <c r="D233" s="218" t="s">
        <v>138</v>
      </c>
      <c r="E233" s="41"/>
      <c r="F233" s="219" t="s">
        <v>872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138</v>
      </c>
      <c r="AU233" s="18" t="s">
        <v>77</v>
      </c>
    </row>
    <row r="234" s="15" customFormat="1">
      <c r="A234" s="15"/>
      <c r="B234" s="261"/>
      <c r="C234" s="262"/>
      <c r="D234" s="218" t="s">
        <v>142</v>
      </c>
      <c r="E234" s="263" t="s">
        <v>19</v>
      </c>
      <c r="F234" s="264" t="s">
        <v>874</v>
      </c>
      <c r="G234" s="262"/>
      <c r="H234" s="263" t="s">
        <v>19</v>
      </c>
      <c r="I234" s="265"/>
      <c r="J234" s="262"/>
      <c r="K234" s="262"/>
      <c r="L234" s="266"/>
      <c r="M234" s="267"/>
      <c r="N234" s="268"/>
      <c r="O234" s="268"/>
      <c r="P234" s="268"/>
      <c r="Q234" s="268"/>
      <c r="R234" s="268"/>
      <c r="S234" s="268"/>
      <c r="T234" s="26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0" t="s">
        <v>142</v>
      </c>
      <c r="AU234" s="270" t="s">
        <v>77</v>
      </c>
      <c r="AV234" s="15" t="s">
        <v>77</v>
      </c>
      <c r="AW234" s="15" t="s">
        <v>31</v>
      </c>
      <c r="AX234" s="15" t="s">
        <v>69</v>
      </c>
      <c r="AY234" s="270" t="s">
        <v>128</v>
      </c>
    </row>
    <row r="235" s="13" customFormat="1">
      <c r="A235" s="13"/>
      <c r="B235" s="225"/>
      <c r="C235" s="226"/>
      <c r="D235" s="218" t="s">
        <v>142</v>
      </c>
      <c r="E235" s="227" t="s">
        <v>19</v>
      </c>
      <c r="F235" s="228" t="s">
        <v>77</v>
      </c>
      <c r="G235" s="226"/>
      <c r="H235" s="229">
        <v>1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142</v>
      </c>
      <c r="AU235" s="235" t="s">
        <v>77</v>
      </c>
      <c r="AV235" s="13" t="s">
        <v>79</v>
      </c>
      <c r="AW235" s="13" t="s">
        <v>31</v>
      </c>
      <c r="AX235" s="13" t="s">
        <v>69</v>
      </c>
      <c r="AY235" s="235" t="s">
        <v>128</v>
      </c>
    </row>
    <row r="236" s="14" customFormat="1">
      <c r="A236" s="14"/>
      <c r="B236" s="236"/>
      <c r="C236" s="237"/>
      <c r="D236" s="218" t="s">
        <v>142</v>
      </c>
      <c r="E236" s="238" t="s">
        <v>19</v>
      </c>
      <c r="F236" s="239" t="s">
        <v>149</v>
      </c>
      <c r="G236" s="237"/>
      <c r="H236" s="240">
        <v>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142</v>
      </c>
      <c r="AU236" s="246" t="s">
        <v>77</v>
      </c>
      <c r="AV236" s="14" t="s">
        <v>136</v>
      </c>
      <c r="AW236" s="14" t="s">
        <v>31</v>
      </c>
      <c r="AX236" s="14" t="s">
        <v>77</v>
      </c>
      <c r="AY236" s="246" t="s">
        <v>128</v>
      </c>
    </row>
    <row r="237" s="2" customFormat="1" ht="16.5" customHeight="1">
      <c r="A237" s="39"/>
      <c r="B237" s="40"/>
      <c r="C237" s="251" t="s">
        <v>426</v>
      </c>
      <c r="D237" s="251" t="s">
        <v>326</v>
      </c>
      <c r="E237" s="252" t="s">
        <v>875</v>
      </c>
      <c r="F237" s="253" t="s">
        <v>876</v>
      </c>
      <c r="G237" s="254" t="s">
        <v>805</v>
      </c>
      <c r="H237" s="255">
        <v>1</v>
      </c>
      <c r="I237" s="256"/>
      <c r="J237" s="257">
        <f>ROUND(I237*H237,2)</f>
        <v>0</v>
      </c>
      <c r="K237" s="253" t="s">
        <v>19</v>
      </c>
      <c r="L237" s="258"/>
      <c r="M237" s="259" t="s">
        <v>19</v>
      </c>
      <c r="N237" s="260" t="s">
        <v>40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860</v>
      </c>
      <c r="AT237" s="216" t="s">
        <v>326</v>
      </c>
      <c r="AU237" s="216" t="s">
        <v>77</v>
      </c>
      <c r="AY237" s="18" t="s">
        <v>128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77</v>
      </c>
      <c r="BK237" s="217">
        <f>ROUND(I237*H237,2)</f>
        <v>0</v>
      </c>
      <c r="BL237" s="18" t="s">
        <v>860</v>
      </c>
      <c r="BM237" s="216" t="s">
        <v>877</v>
      </c>
    </row>
    <row r="238" s="2" customFormat="1">
      <c r="A238" s="39"/>
      <c r="B238" s="40"/>
      <c r="C238" s="41"/>
      <c r="D238" s="218" t="s">
        <v>138</v>
      </c>
      <c r="E238" s="41"/>
      <c r="F238" s="219" t="s">
        <v>876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138</v>
      </c>
      <c r="AU238" s="18" t="s">
        <v>77</v>
      </c>
    </row>
    <row r="239" s="15" customFormat="1">
      <c r="A239" s="15"/>
      <c r="B239" s="261"/>
      <c r="C239" s="262"/>
      <c r="D239" s="218" t="s">
        <v>142</v>
      </c>
      <c r="E239" s="263" t="s">
        <v>19</v>
      </c>
      <c r="F239" s="264" t="s">
        <v>878</v>
      </c>
      <c r="G239" s="262"/>
      <c r="H239" s="263" t="s">
        <v>19</v>
      </c>
      <c r="I239" s="265"/>
      <c r="J239" s="262"/>
      <c r="K239" s="262"/>
      <c r="L239" s="266"/>
      <c r="M239" s="267"/>
      <c r="N239" s="268"/>
      <c r="O239" s="268"/>
      <c r="P239" s="268"/>
      <c r="Q239" s="268"/>
      <c r="R239" s="268"/>
      <c r="S239" s="268"/>
      <c r="T239" s="26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0" t="s">
        <v>142</v>
      </c>
      <c r="AU239" s="270" t="s">
        <v>77</v>
      </c>
      <c r="AV239" s="15" t="s">
        <v>77</v>
      </c>
      <c r="AW239" s="15" t="s">
        <v>31</v>
      </c>
      <c r="AX239" s="15" t="s">
        <v>69</v>
      </c>
      <c r="AY239" s="270" t="s">
        <v>128</v>
      </c>
    </row>
    <row r="240" s="13" customFormat="1">
      <c r="A240" s="13"/>
      <c r="B240" s="225"/>
      <c r="C240" s="226"/>
      <c r="D240" s="218" t="s">
        <v>142</v>
      </c>
      <c r="E240" s="227" t="s">
        <v>19</v>
      </c>
      <c r="F240" s="228" t="s">
        <v>77</v>
      </c>
      <c r="G240" s="226"/>
      <c r="H240" s="229">
        <v>1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142</v>
      </c>
      <c r="AU240" s="235" t="s">
        <v>77</v>
      </c>
      <c r="AV240" s="13" t="s">
        <v>79</v>
      </c>
      <c r="AW240" s="13" t="s">
        <v>31</v>
      </c>
      <c r="AX240" s="13" t="s">
        <v>69</v>
      </c>
      <c r="AY240" s="235" t="s">
        <v>128</v>
      </c>
    </row>
    <row r="241" s="14" customFormat="1">
      <c r="A241" s="14"/>
      <c r="B241" s="236"/>
      <c r="C241" s="237"/>
      <c r="D241" s="218" t="s">
        <v>142</v>
      </c>
      <c r="E241" s="238" t="s">
        <v>19</v>
      </c>
      <c r="F241" s="239" t="s">
        <v>149</v>
      </c>
      <c r="G241" s="237"/>
      <c r="H241" s="240">
        <v>1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142</v>
      </c>
      <c r="AU241" s="246" t="s">
        <v>77</v>
      </c>
      <c r="AV241" s="14" t="s">
        <v>136</v>
      </c>
      <c r="AW241" s="14" t="s">
        <v>31</v>
      </c>
      <c r="AX241" s="14" t="s">
        <v>77</v>
      </c>
      <c r="AY241" s="246" t="s">
        <v>128</v>
      </c>
    </row>
    <row r="242" s="2" customFormat="1" ht="16.5" customHeight="1">
      <c r="A242" s="39"/>
      <c r="B242" s="40"/>
      <c r="C242" s="251" t="s">
        <v>432</v>
      </c>
      <c r="D242" s="251" t="s">
        <v>326</v>
      </c>
      <c r="E242" s="252" t="s">
        <v>469</v>
      </c>
      <c r="F242" s="253" t="s">
        <v>470</v>
      </c>
      <c r="G242" s="254" t="s">
        <v>289</v>
      </c>
      <c r="H242" s="255">
        <v>1</v>
      </c>
      <c r="I242" s="256"/>
      <c r="J242" s="257">
        <f>ROUND(I242*H242,2)</f>
        <v>0</v>
      </c>
      <c r="K242" s="253" t="s">
        <v>135</v>
      </c>
      <c r="L242" s="258"/>
      <c r="M242" s="259" t="s">
        <v>19</v>
      </c>
      <c r="N242" s="260" t="s">
        <v>40</v>
      </c>
      <c r="O242" s="85"/>
      <c r="P242" s="214">
        <f>O242*H242</f>
        <v>0</v>
      </c>
      <c r="Q242" s="214">
        <v>9.0000000000000006E-05</v>
      </c>
      <c r="R242" s="214">
        <f>Q242*H242</f>
        <v>9.0000000000000006E-05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462</v>
      </c>
      <c r="AT242" s="216" t="s">
        <v>326</v>
      </c>
      <c r="AU242" s="216" t="s">
        <v>77</v>
      </c>
      <c r="AY242" s="18" t="s">
        <v>128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77</v>
      </c>
      <c r="BK242" s="217">
        <f>ROUND(I242*H242,2)</f>
        <v>0</v>
      </c>
      <c r="BL242" s="18" t="s">
        <v>462</v>
      </c>
      <c r="BM242" s="216" t="s">
        <v>879</v>
      </c>
    </row>
    <row r="243" s="2" customFormat="1">
      <c r="A243" s="39"/>
      <c r="B243" s="40"/>
      <c r="C243" s="41"/>
      <c r="D243" s="218" t="s">
        <v>138</v>
      </c>
      <c r="E243" s="41"/>
      <c r="F243" s="219" t="s">
        <v>470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138</v>
      </c>
      <c r="AU243" s="18" t="s">
        <v>77</v>
      </c>
    </row>
    <row r="244" s="2" customFormat="1" ht="16.5" customHeight="1">
      <c r="A244" s="39"/>
      <c r="B244" s="40"/>
      <c r="C244" s="251" t="s">
        <v>440</v>
      </c>
      <c r="D244" s="251" t="s">
        <v>326</v>
      </c>
      <c r="E244" s="252" t="s">
        <v>473</v>
      </c>
      <c r="F244" s="253" t="s">
        <v>474</v>
      </c>
      <c r="G244" s="254" t="s">
        <v>289</v>
      </c>
      <c r="H244" s="255">
        <v>1</v>
      </c>
      <c r="I244" s="256"/>
      <c r="J244" s="257">
        <f>ROUND(I244*H244,2)</f>
        <v>0</v>
      </c>
      <c r="K244" s="253" t="s">
        <v>19</v>
      </c>
      <c r="L244" s="258"/>
      <c r="M244" s="259" t="s">
        <v>19</v>
      </c>
      <c r="N244" s="260" t="s">
        <v>40</v>
      </c>
      <c r="O244" s="85"/>
      <c r="P244" s="214">
        <f>O244*H244</f>
        <v>0</v>
      </c>
      <c r="Q244" s="214">
        <v>0.00010000000000000001</v>
      </c>
      <c r="R244" s="214">
        <f>Q244*H244</f>
        <v>0.00010000000000000001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462</v>
      </c>
      <c r="AT244" s="216" t="s">
        <v>326</v>
      </c>
      <c r="AU244" s="216" t="s">
        <v>77</v>
      </c>
      <c r="AY244" s="18" t="s">
        <v>128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77</v>
      </c>
      <c r="BK244" s="217">
        <f>ROUND(I244*H244,2)</f>
        <v>0</v>
      </c>
      <c r="BL244" s="18" t="s">
        <v>462</v>
      </c>
      <c r="BM244" s="216" t="s">
        <v>880</v>
      </c>
    </row>
    <row r="245" s="2" customFormat="1">
      <c r="A245" s="39"/>
      <c r="B245" s="40"/>
      <c r="C245" s="41"/>
      <c r="D245" s="218" t="s">
        <v>138</v>
      </c>
      <c r="E245" s="41"/>
      <c r="F245" s="219" t="s">
        <v>476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138</v>
      </c>
      <c r="AU245" s="18" t="s">
        <v>77</v>
      </c>
    </row>
    <row r="246" s="2" customFormat="1" ht="24.15" customHeight="1">
      <c r="A246" s="39"/>
      <c r="B246" s="40"/>
      <c r="C246" s="251" t="s">
        <v>447</v>
      </c>
      <c r="D246" s="251" t="s">
        <v>326</v>
      </c>
      <c r="E246" s="252" t="s">
        <v>478</v>
      </c>
      <c r="F246" s="253" t="s">
        <v>479</v>
      </c>
      <c r="G246" s="254" t="s">
        <v>289</v>
      </c>
      <c r="H246" s="255">
        <v>1</v>
      </c>
      <c r="I246" s="256"/>
      <c r="J246" s="257">
        <f>ROUND(I246*H246,2)</f>
        <v>0</v>
      </c>
      <c r="K246" s="253" t="s">
        <v>19</v>
      </c>
      <c r="L246" s="258"/>
      <c r="M246" s="259" t="s">
        <v>19</v>
      </c>
      <c r="N246" s="260" t="s">
        <v>40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462</v>
      </c>
      <c r="AT246" s="216" t="s">
        <v>326</v>
      </c>
      <c r="AU246" s="216" t="s">
        <v>77</v>
      </c>
      <c r="AY246" s="18" t="s">
        <v>128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77</v>
      </c>
      <c r="BK246" s="217">
        <f>ROUND(I246*H246,2)</f>
        <v>0</v>
      </c>
      <c r="BL246" s="18" t="s">
        <v>462</v>
      </c>
      <c r="BM246" s="216" t="s">
        <v>881</v>
      </c>
    </row>
    <row r="247" s="2" customFormat="1">
      <c r="A247" s="39"/>
      <c r="B247" s="40"/>
      <c r="C247" s="41"/>
      <c r="D247" s="218" t="s">
        <v>138</v>
      </c>
      <c r="E247" s="41"/>
      <c r="F247" s="219" t="s">
        <v>479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138</v>
      </c>
      <c r="AU247" s="18" t="s">
        <v>77</v>
      </c>
    </row>
    <row r="248" s="2" customFormat="1" ht="16.5" customHeight="1">
      <c r="A248" s="39"/>
      <c r="B248" s="40"/>
      <c r="C248" s="205" t="s">
        <v>451</v>
      </c>
      <c r="D248" s="205" t="s">
        <v>131</v>
      </c>
      <c r="E248" s="206" t="s">
        <v>487</v>
      </c>
      <c r="F248" s="207" t="s">
        <v>488</v>
      </c>
      <c r="G248" s="208" t="s">
        <v>134</v>
      </c>
      <c r="H248" s="209">
        <v>4</v>
      </c>
      <c r="I248" s="210"/>
      <c r="J248" s="211">
        <f>ROUND(I248*H248,2)</f>
        <v>0</v>
      </c>
      <c r="K248" s="207" t="s">
        <v>135</v>
      </c>
      <c r="L248" s="45"/>
      <c r="M248" s="212" t="s">
        <v>19</v>
      </c>
      <c r="N248" s="213" t="s">
        <v>40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462</v>
      </c>
      <c r="AT248" s="216" t="s">
        <v>131</v>
      </c>
      <c r="AU248" s="216" t="s">
        <v>77</v>
      </c>
      <c r="AY248" s="18" t="s">
        <v>128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77</v>
      </c>
      <c r="BK248" s="217">
        <f>ROUND(I248*H248,2)</f>
        <v>0</v>
      </c>
      <c r="BL248" s="18" t="s">
        <v>462</v>
      </c>
      <c r="BM248" s="216" t="s">
        <v>882</v>
      </c>
    </row>
    <row r="249" s="2" customFormat="1">
      <c r="A249" s="39"/>
      <c r="B249" s="40"/>
      <c r="C249" s="41"/>
      <c r="D249" s="218" t="s">
        <v>138</v>
      </c>
      <c r="E249" s="41"/>
      <c r="F249" s="219" t="s">
        <v>490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138</v>
      </c>
      <c r="AU249" s="18" t="s">
        <v>77</v>
      </c>
    </row>
    <row r="250" s="2" customFormat="1">
      <c r="A250" s="39"/>
      <c r="B250" s="40"/>
      <c r="C250" s="41"/>
      <c r="D250" s="223" t="s">
        <v>140</v>
      </c>
      <c r="E250" s="41"/>
      <c r="F250" s="224" t="s">
        <v>491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140</v>
      </c>
      <c r="AU250" s="18" t="s">
        <v>77</v>
      </c>
    </row>
    <row r="251" s="13" customFormat="1">
      <c r="A251" s="13"/>
      <c r="B251" s="225"/>
      <c r="C251" s="226"/>
      <c r="D251" s="218" t="s">
        <v>142</v>
      </c>
      <c r="E251" s="227" t="s">
        <v>19</v>
      </c>
      <c r="F251" s="228" t="s">
        <v>492</v>
      </c>
      <c r="G251" s="226"/>
      <c r="H251" s="229">
        <v>4</v>
      </c>
      <c r="I251" s="230"/>
      <c r="J251" s="226"/>
      <c r="K251" s="226"/>
      <c r="L251" s="231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142</v>
      </c>
      <c r="AU251" s="235" t="s">
        <v>77</v>
      </c>
      <c r="AV251" s="13" t="s">
        <v>79</v>
      </c>
      <c r="AW251" s="13" t="s">
        <v>31</v>
      </c>
      <c r="AX251" s="13" t="s">
        <v>77</v>
      </c>
      <c r="AY251" s="235" t="s">
        <v>128</v>
      </c>
    </row>
    <row r="252" s="2" customFormat="1" ht="6.96" customHeight="1">
      <c r="A252" s="39"/>
      <c r="B252" s="60"/>
      <c r="C252" s="61"/>
      <c r="D252" s="61"/>
      <c r="E252" s="61"/>
      <c r="F252" s="61"/>
      <c r="G252" s="61"/>
      <c r="H252" s="61"/>
      <c r="I252" s="61"/>
      <c r="J252" s="61"/>
      <c r="K252" s="61"/>
      <c r="L252" s="45"/>
      <c r="M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</row>
  </sheetData>
  <sheetProtection sheet="1" autoFilter="0" formatColumns="0" formatRows="0" objects="1" scenarios="1" spinCount="100000" saltValue="RErFX5IrKXD8PznJuq5vNahFC0Vbh0uCNvdSXWgNQctJmTawtqWtsJDJQnRXveYji7DnvKa5v+UjGkiiGOJjXg==" hashValue="YejQEU6/YqQsuXY01VVMmM5DvqFbeUGUmIZ28o4sbm3VNL6ZkJ0vvW6iJ6SjK+zWuKYJ/9kkYymr7DdaQeo6mQ==" algorithmName="SHA-512" password="CC35"/>
  <autoFilter ref="C88:K25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9" r:id="rId1" display="https://podminky.urs.cz/item/CS_URS_2022_01/977151112"/>
    <hyperlink ref="F154" r:id="rId2" display="https://podminky.urs.cz/item/CS_URS_2022_01/732212815"/>
    <hyperlink ref="F172" r:id="rId3" display="https://podminky.urs.cz/item/CS_URS_2022_01/732331778"/>
    <hyperlink ref="F180" r:id="rId4" display="https://podminky.urs.cz/item/CS_URS_2022_01/732421401"/>
    <hyperlink ref="F200" r:id="rId5" display="https://podminky.urs.cz/item/CS_URS_2022_01/998733181"/>
    <hyperlink ref="F250" r:id="rId6" display="https://podminky.urs.cz/item/CS_URS_2022_01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výměna kotlu TP emisní třída 4/8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883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ROUND((SUM(BE94:BE296)),  2)</f>
        <v>0</v>
      </c>
      <c r="G33" s="39"/>
      <c r="H33" s="39"/>
      <c r="I33" s="149">
        <v>0.20999999999999999</v>
      </c>
      <c r="J33" s="148">
        <f>ROUND(((SUM(BE94:BE296))*I33),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ROUND((SUM(BF94:BF296)),  2)</f>
        <v>0</v>
      </c>
      <c r="G34" s="39"/>
      <c r="H34" s="39"/>
      <c r="I34" s="149">
        <v>0.14999999999999999</v>
      </c>
      <c r="J34" s="148">
        <f>ROUND(((SUM(BF94:BF296))*I34),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ROUND((SUM(BG94:BG296)),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ROUND((SUM(BH94:BH296)),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ROUND((SUM(BI94:BI296)),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výměna kotlu TP emisní třída 4/8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Obrataň VB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884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885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173</v>
      </c>
      <c r="E63" s="175"/>
      <c r="F63" s="175"/>
      <c r="G63" s="175"/>
      <c r="H63" s="175"/>
      <c r="I63" s="175"/>
      <c r="J63" s="176">
        <f>J113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109</v>
      </c>
      <c r="E64" s="175"/>
      <c r="F64" s="175"/>
      <c r="G64" s="175"/>
      <c r="H64" s="175"/>
      <c r="I64" s="175"/>
      <c r="J64" s="176">
        <f>J118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174</v>
      </c>
      <c r="E65" s="175"/>
      <c r="F65" s="175"/>
      <c r="G65" s="175"/>
      <c r="H65" s="175"/>
      <c r="I65" s="175"/>
      <c r="J65" s="176">
        <f>J142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175</v>
      </c>
      <c r="E66" s="175"/>
      <c r="F66" s="175"/>
      <c r="G66" s="175"/>
      <c r="H66" s="175"/>
      <c r="I66" s="175"/>
      <c r="J66" s="176">
        <f>J154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176</v>
      </c>
      <c r="E67" s="169"/>
      <c r="F67" s="169"/>
      <c r="G67" s="169"/>
      <c r="H67" s="169"/>
      <c r="I67" s="169"/>
      <c r="J67" s="170">
        <f>J157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177</v>
      </c>
      <c r="E68" s="175"/>
      <c r="F68" s="175"/>
      <c r="G68" s="175"/>
      <c r="H68" s="175"/>
      <c r="I68" s="175"/>
      <c r="J68" s="176">
        <f>J158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178</v>
      </c>
      <c r="E69" s="175"/>
      <c r="F69" s="175"/>
      <c r="G69" s="175"/>
      <c r="H69" s="175"/>
      <c r="I69" s="175"/>
      <c r="J69" s="176">
        <f>J182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179</v>
      </c>
      <c r="E70" s="175"/>
      <c r="F70" s="175"/>
      <c r="G70" s="175"/>
      <c r="H70" s="175"/>
      <c r="I70" s="175"/>
      <c r="J70" s="176">
        <f>J202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180</v>
      </c>
      <c r="E71" s="175"/>
      <c r="F71" s="175"/>
      <c r="G71" s="175"/>
      <c r="H71" s="175"/>
      <c r="I71" s="175"/>
      <c r="J71" s="176">
        <f>J225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181</v>
      </c>
      <c r="E72" s="175"/>
      <c r="F72" s="175"/>
      <c r="G72" s="175"/>
      <c r="H72" s="175"/>
      <c r="I72" s="175"/>
      <c r="J72" s="176">
        <f>J239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182</v>
      </c>
      <c r="E73" s="175"/>
      <c r="F73" s="175"/>
      <c r="G73" s="175"/>
      <c r="H73" s="175"/>
      <c r="I73" s="175"/>
      <c r="J73" s="176">
        <f>J249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6"/>
      <c r="C74" s="167"/>
      <c r="D74" s="168" t="s">
        <v>183</v>
      </c>
      <c r="E74" s="169"/>
      <c r="F74" s="169"/>
      <c r="G74" s="169"/>
      <c r="H74" s="169"/>
      <c r="I74" s="169"/>
      <c r="J74" s="170">
        <f>J265</f>
        <v>0</v>
      </c>
      <c r="K74" s="167"/>
      <c r="L74" s="17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113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1" t="str">
        <f>E7</f>
        <v>výměna kotlu TP emisní třída 4/8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102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06 - Obrataň VB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 xml:space="preserve"> </v>
      </c>
      <c r="G88" s="41"/>
      <c r="H88" s="41"/>
      <c r="I88" s="33" t="s">
        <v>23</v>
      </c>
      <c r="J88" s="73" t="str">
        <f>IF(J12="","",J12)</f>
        <v>2. 2. 2022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 xml:space="preserve"> </v>
      </c>
      <c r="G90" s="41"/>
      <c r="H90" s="41"/>
      <c r="I90" s="33" t="s">
        <v>30</v>
      </c>
      <c r="J90" s="37" t="str">
        <f>E21</f>
        <v xml:space="preserve"> 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IF(E18="","",E18)</f>
        <v>Vyplň údaj</v>
      </c>
      <c r="G91" s="41"/>
      <c r="H91" s="41"/>
      <c r="I91" s="33" t="s">
        <v>32</v>
      </c>
      <c r="J91" s="37" t="str">
        <f>E24</f>
        <v xml:space="preserve"> 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8"/>
      <c r="B93" s="179"/>
      <c r="C93" s="180" t="s">
        <v>114</v>
      </c>
      <c r="D93" s="181" t="s">
        <v>54</v>
      </c>
      <c r="E93" s="181" t="s">
        <v>50</v>
      </c>
      <c r="F93" s="181" t="s">
        <v>51</v>
      </c>
      <c r="G93" s="181" t="s">
        <v>115</v>
      </c>
      <c r="H93" s="181" t="s">
        <v>116</v>
      </c>
      <c r="I93" s="181" t="s">
        <v>117</v>
      </c>
      <c r="J93" s="181" t="s">
        <v>106</v>
      </c>
      <c r="K93" s="182" t="s">
        <v>118</v>
      </c>
      <c r="L93" s="183"/>
      <c r="M93" s="93" t="s">
        <v>19</v>
      </c>
      <c r="N93" s="94" t="s">
        <v>39</v>
      </c>
      <c r="O93" s="94" t="s">
        <v>119</v>
      </c>
      <c r="P93" s="94" t="s">
        <v>120</v>
      </c>
      <c r="Q93" s="94" t="s">
        <v>121</v>
      </c>
      <c r="R93" s="94" t="s">
        <v>122</v>
      </c>
      <c r="S93" s="94" t="s">
        <v>123</v>
      </c>
      <c r="T93" s="95" t="s">
        <v>124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39"/>
      <c r="B94" s="40"/>
      <c r="C94" s="100" t="s">
        <v>125</v>
      </c>
      <c r="D94" s="41"/>
      <c r="E94" s="41"/>
      <c r="F94" s="41"/>
      <c r="G94" s="41"/>
      <c r="H94" s="41"/>
      <c r="I94" s="41"/>
      <c r="J94" s="184">
        <f>BK94</f>
        <v>0</v>
      </c>
      <c r="K94" s="41"/>
      <c r="L94" s="45"/>
      <c r="M94" s="96"/>
      <c r="N94" s="185"/>
      <c r="O94" s="97"/>
      <c r="P94" s="186">
        <f>P95+P157+P265</f>
        <v>0</v>
      </c>
      <c r="Q94" s="97"/>
      <c r="R94" s="186">
        <f>R95+R157+R265</f>
        <v>2.3283202981</v>
      </c>
      <c r="S94" s="97"/>
      <c r="T94" s="187">
        <f>T95+T157+T265</f>
        <v>2.4169900000000002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68</v>
      </c>
      <c r="AU94" s="18" t="s">
        <v>107</v>
      </c>
      <c r="BK94" s="188">
        <f>BK95+BK157+BK265</f>
        <v>0</v>
      </c>
    </row>
    <row r="95" s="12" customFormat="1" ht="25.92" customHeight="1">
      <c r="A95" s="12"/>
      <c r="B95" s="189"/>
      <c r="C95" s="190"/>
      <c r="D95" s="191" t="s">
        <v>68</v>
      </c>
      <c r="E95" s="192" t="s">
        <v>126</v>
      </c>
      <c r="F95" s="192" t="s">
        <v>127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P96+P100+P113+P118+P142+P154</f>
        <v>0</v>
      </c>
      <c r="Q95" s="197"/>
      <c r="R95" s="198">
        <f>R96+R100+R113+R118+R142+R154</f>
        <v>1.9315254</v>
      </c>
      <c r="S95" s="197"/>
      <c r="T95" s="199">
        <f>T96+T100+T113+T118+T142+T154</f>
        <v>1.65428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77</v>
      </c>
      <c r="AT95" s="201" t="s">
        <v>68</v>
      </c>
      <c r="AU95" s="201" t="s">
        <v>69</v>
      </c>
      <c r="AY95" s="200" t="s">
        <v>128</v>
      </c>
      <c r="BK95" s="202">
        <f>BK96+BK100+BK113+BK118+BK142+BK154</f>
        <v>0</v>
      </c>
    </row>
    <row r="96" s="12" customFormat="1" ht="22.8" customHeight="1">
      <c r="A96" s="12"/>
      <c r="B96" s="189"/>
      <c r="C96" s="190"/>
      <c r="D96" s="191" t="s">
        <v>68</v>
      </c>
      <c r="E96" s="203" t="s">
        <v>164</v>
      </c>
      <c r="F96" s="203" t="s">
        <v>886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SUM(P97:P99)</f>
        <v>0</v>
      </c>
      <c r="Q96" s="197"/>
      <c r="R96" s="198">
        <f>SUM(R97:R99)</f>
        <v>0.89401200000000003</v>
      </c>
      <c r="S96" s="197"/>
      <c r="T96" s="199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77</v>
      </c>
      <c r="AT96" s="201" t="s">
        <v>68</v>
      </c>
      <c r="AU96" s="201" t="s">
        <v>77</v>
      </c>
      <c r="AY96" s="200" t="s">
        <v>128</v>
      </c>
      <c r="BK96" s="202">
        <f>SUM(BK97:BK99)</f>
        <v>0</v>
      </c>
    </row>
    <row r="97" s="2" customFormat="1" ht="21.75" customHeight="1">
      <c r="A97" s="39"/>
      <c r="B97" s="40"/>
      <c r="C97" s="205" t="s">
        <v>77</v>
      </c>
      <c r="D97" s="205" t="s">
        <v>131</v>
      </c>
      <c r="E97" s="206" t="s">
        <v>887</v>
      </c>
      <c r="F97" s="207" t="s">
        <v>888</v>
      </c>
      <c r="G97" s="208" t="s">
        <v>201</v>
      </c>
      <c r="H97" s="209">
        <v>0.41999999999999998</v>
      </c>
      <c r="I97" s="210"/>
      <c r="J97" s="211">
        <f>ROUND(I97*H97,2)</f>
        <v>0</v>
      </c>
      <c r="K97" s="207" t="s">
        <v>135</v>
      </c>
      <c r="L97" s="45"/>
      <c r="M97" s="212" t="s">
        <v>19</v>
      </c>
      <c r="N97" s="213" t="s">
        <v>40</v>
      </c>
      <c r="O97" s="85"/>
      <c r="P97" s="214">
        <f>O97*H97</f>
        <v>0</v>
      </c>
      <c r="Q97" s="214">
        <v>2.1286</v>
      </c>
      <c r="R97" s="214">
        <f>Q97*H97</f>
        <v>0.89401200000000003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136</v>
      </c>
      <c r="AT97" s="216" t="s">
        <v>131</v>
      </c>
      <c r="AU97" s="216" t="s">
        <v>79</v>
      </c>
      <c r="AY97" s="18" t="s">
        <v>128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136</v>
      </c>
      <c r="BM97" s="216" t="s">
        <v>889</v>
      </c>
    </row>
    <row r="98" s="2" customFormat="1">
      <c r="A98" s="39"/>
      <c r="B98" s="40"/>
      <c r="C98" s="41"/>
      <c r="D98" s="218" t="s">
        <v>138</v>
      </c>
      <c r="E98" s="41"/>
      <c r="F98" s="219" t="s">
        <v>890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138</v>
      </c>
      <c r="AU98" s="18" t="s">
        <v>79</v>
      </c>
    </row>
    <row r="99" s="2" customFormat="1">
      <c r="A99" s="39"/>
      <c r="B99" s="40"/>
      <c r="C99" s="41"/>
      <c r="D99" s="223" t="s">
        <v>140</v>
      </c>
      <c r="E99" s="41"/>
      <c r="F99" s="224" t="s">
        <v>891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140</v>
      </c>
      <c r="AU99" s="18" t="s">
        <v>79</v>
      </c>
    </row>
    <row r="100" s="12" customFormat="1" ht="22.8" customHeight="1">
      <c r="A100" s="12"/>
      <c r="B100" s="189"/>
      <c r="C100" s="190"/>
      <c r="D100" s="191" t="s">
        <v>68</v>
      </c>
      <c r="E100" s="203" t="s">
        <v>136</v>
      </c>
      <c r="F100" s="203" t="s">
        <v>892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SUM(P101:P112)</f>
        <v>0</v>
      </c>
      <c r="Q100" s="197"/>
      <c r="R100" s="198">
        <f>SUM(R101:R112)</f>
        <v>0.2806284</v>
      </c>
      <c r="S100" s="197"/>
      <c r="T100" s="199">
        <f>SUM(T101:T112)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77</v>
      </c>
      <c r="AT100" s="201" t="s">
        <v>68</v>
      </c>
      <c r="AU100" s="201" t="s">
        <v>77</v>
      </c>
      <c r="AY100" s="200" t="s">
        <v>128</v>
      </c>
      <c r="BK100" s="202">
        <f>SUM(BK101:BK112)</f>
        <v>0</v>
      </c>
    </row>
    <row r="101" s="2" customFormat="1" ht="16.5" customHeight="1">
      <c r="A101" s="39"/>
      <c r="B101" s="40"/>
      <c r="C101" s="205" t="s">
        <v>79</v>
      </c>
      <c r="D101" s="205" t="s">
        <v>131</v>
      </c>
      <c r="E101" s="206" t="s">
        <v>893</v>
      </c>
      <c r="F101" s="207" t="s">
        <v>894</v>
      </c>
      <c r="G101" s="208" t="s">
        <v>201</v>
      </c>
      <c r="H101" s="209">
        <v>0.12</v>
      </c>
      <c r="I101" s="210"/>
      <c r="J101" s="211">
        <f>ROUND(I101*H101,2)</f>
        <v>0</v>
      </c>
      <c r="K101" s="207" t="s">
        <v>135</v>
      </c>
      <c r="L101" s="45"/>
      <c r="M101" s="212" t="s">
        <v>19</v>
      </c>
      <c r="N101" s="213" t="s">
        <v>40</v>
      </c>
      <c r="O101" s="85"/>
      <c r="P101" s="214">
        <f>O101*H101</f>
        <v>0</v>
      </c>
      <c r="Q101" s="214">
        <v>2.3011300000000001</v>
      </c>
      <c r="R101" s="214">
        <f>Q101*H101</f>
        <v>0.27613559999999998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136</v>
      </c>
      <c r="AT101" s="216" t="s">
        <v>131</v>
      </c>
      <c r="AU101" s="216" t="s">
        <v>79</v>
      </c>
      <c r="AY101" s="18" t="s">
        <v>128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136</v>
      </c>
      <c r="BM101" s="216" t="s">
        <v>895</v>
      </c>
    </row>
    <row r="102" s="2" customFormat="1">
      <c r="A102" s="39"/>
      <c r="B102" s="40"/>
      <c r="C102" s="41"/>
      <c r="D102" s="218" t="s">
        <v>138</v>
      </c>
      <c r="E102" s="41"/>
      <c r="F102" s="219" t="s">
        <v>896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138</v>
      </c>
      <c r="AU102" s="18" t="s">
        <v>79</v>
      </c>
    </row>
    <row r="103" s="2" customFormat="1">
      <c r="A103" s="39"/>
      <c r="B103" s="40"/>
      <c r="C103" s="41"/>
      <c r="D103" s="223" t="s">
        <v>140</v>
      </c>
      <c r="E103" s="41"/>
      <c r="F103" s="224" t="s">
        <v>897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79</v>
      </c>
    </row>
    <row r="104" s="13" customFormat="1">
      <c r="A104" s="13"/>
      <c r="B104" s="225"/>
      <c r="C104" s="226"/>
      <c r="D104" s="218" t="s">
        <v>142</v>
      </c>
      <c r="E104" s="227" t="s">
        <v>19</v>
      </c>
      <c r="F104" s="228" t="s">
        <v>898</v>
      </c>
      <c r="G104" s="226"/>
      <c r="H104" s="229">
        <v>0.12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142</v>
      </c>
      <c r="AU104" s="235" t="s">
        <v>79</v>
      </c>
      <c r="AV104" s="13" t="s">
        <v>79</v>
      </c>
      <c r="AW104" s="13" t="s">
        <v>31</v>
      </c>
      <c r="AX104" s="13" t="s">
        <v>77</v>
      </c>
      <c r="AY104" s="235" t="s">
        <v>128</v>
      </c>
    </row>
    <row r="105" s="2" customFormat="1" ht="16.5" customHeight="1">
      <c r="A105" s="39"/>
      <c r="B105" s="40"/>
      <c r="C105" s="205" t="s">
        <v>164</v>
      </c>
      <c r="D105" s="205" t="s">
        <v>131</v>
      </c>
      <c r="E105" s="206" t="s">
        <v>899</v>
      </c>
      <c r="F105" s="207" t="s">
        <v>900</v>
      </c>
      <c r="G105" s="208" t="s">
        <v>187</v>
      </c>
      <c r="H105" s="209">
        <v>0.78000000000000003</v>
      </c>
      <c r="I105" s="210"/>
      <c r="J105" s="211">
        <f>ROUND(I105*H105,2)</f>
        <v>0</v>
      </c>
      <c r="K105" s="207" t="s">
        <v>135</v>
      </c>
      <c r="L105" s="45"/>
      <c r="M105" s="212" t="s">
        <v>19</v>
      </c>
      <c r="N105" s="213" t="s">
        <v>40</v>
      </c>
      <c r="O105" s="85"/>
      <c r="P105" s="214">
        <f>O105*H105</f>
        <v>0</v>
      </c>
      <c r="Q105" s="214">
        <v>0.0057600000000000004</v>
      </c>
      <c r="R105" s="214">
        <f>Q105*H105</f>
        <v>0.0044928000000000008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136</v>
      </c>
      <c r="AT105" s="216" t="s">
        <v>131</v>
      </c>
      <c r="AU105" s="216" t="s">
        <v>79</v>
      </c>
      <c r="AY105" s="18" t="s">
        <v>128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136</v>
      </c>
      <c r="BM105" s="216" t="s">
        <v>901</v>
      </c>
    </row>
    <row r="106" s="2" customFormat="1">
      <c r="A106" s="39"/>
      <c r="B106" s="40"/>
      <c r="C106" s="41"/>
      <c r="D106" s="218" t="s">
        <v>138</v>
      </c>
      <c r="E106" s="41"/>
      <c r="F106" s="219" t="s">
        <v>902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138</v>
      </c>
      <c r="AU106" s="18" t="s">
        <v>79</v>
      </c>
    </row>
    <row r="107" s="2" customFormat="1">
      <c r="A107" s="39"/>
      <c r="B107" s="40"/>
      <c r="C107" s="41"/>
      <c r="D107" s="223" t="s">
        <v>140</v>
      </c>
      <c r="E107" s="41"/>
      <c r="F107" s="224" t="s">
        <v>903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140</v>
      </c>
      <c r="AU107" s="18" t="s">
        <v>79</v>
      </c>
    </row>
    <row r="108" s="13" customFormat="1">
      <c r="A108" s="13"/>
      <c r="B108" s="225"/>
      <c r="C108" s="226"/>
      <c r="D108" s="218" t="s">
        <v>142</v>
      </c>
      <c r="E108" s="227" t="s">
        <v>19</v>
      </c>
      <c r="F108" s="228" t="s">
        <v>904</v>
      </c>
      <c r="G108" s="226"/>
      <c r="H108" s="229">
        <v>0.78000000000000003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142</v>
      </c>
      <c r="AU108" s="235" t="s">
        <v>79</v>
      </c>
      <c r="AV108" s="13" t="s">
        <v>79</v>
      </c>
      <c r="AW108" s="13" t="s">
        <v>31</v>
      </c>
      <c r="AX108" s="13" t="s">
        <v>77</v>
      </c>
      <c r="AY108" s="235" t="s">
        <v>128</v>
      </c>
    </row>
    <row r="109" s="2" customFormat="1" ht="16.5" customHeight="1">
      <c r="A109" s="39"/>
      <c r="B109" s="40"/>
      <c r="C109" s="205" t="s">
        <v>136</v>
      </c>
      <c r="D109" s="205" t="s">
        <v>131</v>
      </c>
      <c r="E109" s="206" t="s">
        <v>905</v>
      </c>
      <c r="F109" s="207" t="s">
        <v>906</v>
      </c>
      <c r="G109" s="208" t="s">
        <v>187</v>
      </c>
      <c r="H109" s="209">
        <v>0.78000000000000003</v>
      </c>
      <c r="I109" s="210"/>
      <c r="J109" s="211">
        <f>ROUND(I109*H109,2)</f>
        <v>0</v>
      </c>
      <c r="K109" s="207" t="s">
        <v>135</v>
      </c>
      <c r="L109" s="45"/>
      <c r="M109" s="212" t="s">
        <v>19</v>
      </c>
      <c r="N109" s="213" t="s">
        <v>40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136</v>
      </c>
      <c r="AT109" s="216" t="s">
        <v>131</v>
      </c>
      <c r="AU109" s="216" t="s">
        <v>79</v>
      </c>
      <c r="AY109" s="18" t="s">
        <v>128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136</v>
      </c>
      <c r="BM109" s="216" t="s">
        <v>907</v>
      </c>
    </row>
    <row r="110" s="2" customFormat="1">
      <c r="A110" s="39"/>
      <c r="B110" s="40"/>
      <c r="C110" s="41"/>
      <c r="D110" s="218" t="s">
        <v>138</v>
      </c>
      <c r="E110" s="41"/>
      <c r="F110" s="219" t="s">
        <v>908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138</v>
      </c>
      <c r="AU110" s="18" t="s">
        <v>79</v>
      </c>
    </row>
    <row r="111" s="2" customFormat="1">
      <c r="A111" s="39"/>
      <c r="B111" s="40"/>
      <c r="C111" s="41"/>
      <c r="D111" s="223" t="s">
        <v>140</v>
      </c>
      <c r="E111" s="41"/>
      <c r="F111" s="224" t="s">
        <v>909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140</v>
      </c>
      <c r="AU111" s="18" t="s">
        <v>79</v>
      </c>
    </row>
    <row r="112" s="13" customFormat="1">
      <c r="A112" s="13"/>
      <c r="B112" s="225"/>
      <c r="C112" s="226"/>
      <c r="D112" s="218" t="s">
        <v>142</v>
      </c>
      <c r="E112" s="227" t="s">
        <v>19</v>
      </c>
      <c r="F112" s="228" t="s">
        <v>910</v>
      </c>
      <c r="G112" s="226"/>
      <c r="H112" s="229">
        <v>0.78000000000000003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142</v>
      </c>
      <c r="AU112" s="235" t="s">
        <v>79</v>
      </c>
      <c r="AV112" s="13" t="s">
        <v>79</v>
      </c>
      <c r="AW112" s="13" t="s">
        <v>31</v>
      </c>
      <c r="AX112" s="13" t="s">
        <v>77</v>
      </c>
      <c r="AY112" s="235" t="s">
        <v>128</v>
      </c>
    </row>
    <row r="113" s="12" customFormat="1" ht="22.8" customHeight="1">
      <c r="A113" s="12"/>
      <c r="B113" s="189"/>
      <c r="C113" s="190"/>
      <c r="D113" s="191" t="s">
        <v>68</v>
      </c>
      <c r="E113" s="203" t="s">
        <v>197</v>
      </c>
      <c r="F113" s="203" t="s">
        <v>198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SUM(P114:P117)</f>
        <v>0</v>
      </c>
      <c r="Q113" s="197"/>
      <c r="R113" s="198">
        <f>SUM(R114:R117)</f>
        <v>0.60254999999999992</v>
      </c>
      <c r="S113" s="197"/>
      <c r="T113" s="199">
        <f>SUM(T114:T117)</f>
        <v>0.59999999999999998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77</v>
      </c>
      <c r="AT113" s="201" t="s">
        <v>68</v>
      </c>
      <c r="AU113" s="201" t="s">
        <v>77</v>
      </c>
      <c r="AY113" s="200" t="s">
        <v>128</v>
      </c>
      <c r="BK113" s="202">
        <f>SUM(BK114:BK117)</f>
        <v>0</v>
      </c>
    </row>
    <row r="114" s="2" customFormat="1" ht="16.5" customHeight="1">
      <c r="A114" s="39"/>
      <c r="B114" s="40"/>
      <c r="C114" s="205" t="s">
        <v>151</v>
      </c>
      <c r="D114" s="205" t="s">
        <v>131</v>
      </c>
      <c r="E114" s="206" t="s">
        <v>911</v>
      </c>
      <c r="F114" s="207" t="s">
        <v>912</v>
      </c>
      <c r="G114" s="208" t="s">
        <v>187</v>
      </c>
      <c r="H114" s="209">
        <v>15</v>
      </c>
      <c r="I114" s="210"/>
      <c r="J114" s="211">
        <f>ROUND(I114*H114,2)</f>
        <v>0</v>
      </c>
      <c r="K114" s="207" t="s">
        <v>135</v>
      </c>
      <c r="L114" s="45"/>
      <c r="M114" s="212" t="s">
        <v>19</v>
      </c>
      <c r="N114" s="213" t="s">
        <v>40</v>
      </c>
      <c r="O114" s="85"/>
      <c r="P114" s="214">
        <f>O114*H114</f>
        <v>0</v>
      </c>
      <c r="Q114" s="214">
        <v>0.040169999999999997</v>
      </c>
      <c r="R114" s="214">
        <f>Q114*H114</f>
        <v>0.60254999999999992</v>
      </c>
      <c r="S114" s="214">
        <v>0.040000000000000001</v>
      </c>
      <c r="T114" s="215">
        <f>S114*H114</f>
        <v>0.59999999999999998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136</v>
      </c>
      <c r="AT114" s="216" t="s">
        <v>131</v>
      </c>
      <c r="AU114" s="216" t="s">
        <v>79</v>
      </c>
      <c r="AY114" s="18" t="s">
        <v>128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77</v>
      </c>
      <c r="BK114" s="217">
        <f>ROUND(I114*H114,2)</f>
        <v>0</v>
      </c>
      <c r="BL114" s="18" t="s">
        <v>136</v>
      </c>
      <c r="BM114" s="216" t="s">
        <v>913</v>
      </c>
    </row>
    <row r="115" s="2" customFormat="1">
      <c r="A115" s="39"/>
      <c r="B115" s="40"/>
      <c r="C115" s="41"/>
      <c r="D115" s="218" t="s">
        <v>138</v>
      </c>
      <c r="E115" s="41"/>
      <c r="F115" s="219" t="s">
        <v>914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138</v>
      </c>
      <c r="AU115" s="18" t="s">
        <v>79</v>
      </c>
    </row>
    <row r="116" s="2" customFormat="1">
      <c r="A116" s="39"/>
      <c r="B116" s="40"/>
      <c r="C116" s="41"/>
      <c r="D116" s="223" t="s">
        <v>140</v>
      </c>
      <c r="E116" s="41"/>
      <c r="F116" s="224" t="s">
        <v>915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140</v>
      </c>
      <c r="AU116" s="18" t="s">
        <v>79</v>
      </c>
    </row>
    <row r="117" s="13" customFormat="1">
      <c r="A117" s="13"/>
      <c r="B117" s="225"/>
      <c r="C117" s="226"/>
      <c r="D117" s="218" t="s">
        <v>142</v>
      </c>
      <c r="E117" s="227" t="s">
        <v>19</v>
      </c>
      <c r="F117" s="228" t="s">
        <v>916</v>
      </c>
      <c r="G117" s="226"/>
      <c r="H117" s="229">
        <v>15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142</v>
      </c>
      <c r="AU117" s="235" t="s">
        <v>79</v>
      </c>
      <c r="AV117" s="13" t="s">
        <v>79</v>
      </c>
      <c r="AW117" s="13" t="s">
        <v>31</v>
      </c>
      <c r="AX117" s="13" t="s">
        <v>77</v>
      </c>
      <c r="AY117" s="235" t="s">
        <v>128</v>
      </c>
    </row>
    <row r="118" s="12" customFormat="1" ht="22.8" customHeight="1">
      <c r="A118" s="12"/>
      <c r="B118" s="189"/>
      <c r="C118" s="190"/>
      <c r="D118" s="191" t="s">
        <v>68</v>
      </c>
      <c r="E118" s="203" t="s">
        <v>129</v>
      </c>
      <c r="F118" s="203" t="s">
        <v>130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SUM(P119:P141)</f>
        <v>0</v>
      </c>
      <c r="Q118" s="197"/>
      <c r="R118" s="198">
        <f>SUM(R119:R141)</f>
        <v>0.154335</v>
      </c>
      <c r="S118" s="197"/>
      <c r="T118" s="199">
        <f>SUM(T119:T141)</f>
        <v>1.0542799999999999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77</v>
      </c>
      <c r="AT118" s="201" t="s">
        <v>68</v>
      </c>
      <c r="AU118" s="201" t="s">
        <v>77</v>
      </c>
      <c r="AY118" s="200" t="s">
        <v>128</v>
      </c>
      <c r="BK118" s="202">
        <f>SUM(BK119:BK141)</f>
        <v>0</v>
      </c>
    </row>
    <row r="119" s="2" customFormat="1" ht="21.75" customHeight="1">
      <c r="A119" s="39"/>
      <c r="B119" s="40"/>
      <c r="C119" s="205" t="s">
        <v>197</v>
      </c>
      <c r="D119" s="205" t="s">
        <v>131</v>
      </c>
      <c r="E119" s="206" t="s">
        <v>917</v>
      </c>
      <c r="F119" s="207" t="s">
        <v>918</v>
      </c>
      <c r="G119" s="208" t="s">
        <v>187</v>
      </c>
      <c r="H119" s="209">
        <v>15</v>
      </c>
      <c r="I119" s="210"/>
      <c r="J119" s="211">
        <f>ROUND(I119*H119,2)</f>
        <v>0</v>
      </c>
      <c r="K119" s="207" t="s">
        <v>135</v>
      </c>
      <c r="L119" s="45"/>
      <c r="M119" s="212" t="s">
        <v>19</v>
      </c>
      <c r="N119" s="213" t="s">
        <v>40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136</v>
      </c>
      <c r="AT119" s="216" t="s">
        <v>131</v>
      </c>
      <c r="AU119" s="216" t="s">
        <v>79</v>
      </c>
      <c r="AY119" s="18" t="s">
        <v>128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136</v>
      </c>
      <c r="BM119" s="216" t="s">
        <v>919</v>
      </c>
    </row>
    <row r="120" s="2" customFormat="1">
      <c r="A120" s="39"/>
      <c r="B120" s="40"/>
      <c r="C120" s="41"/>
      <c r="D120" s="218" t="s">
        <v>138</v>
      </c>
      <c r="E120" s="41"/>
      <c r="F120" s="219" t="s">
        <v>920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138</v>
      </c>
      <c r="AU120" s="18" t="s">
        <v>79</v>
      </c>
    </row>
    <row r="121" s="2" customFormat="1">
      <c r="A121" s="39"/>
      <c r="B121" s="40"/>
      <c r="C121" s="41"/>
      <c r="D121" s="223" t="s">
        <v>140</v>
      </c>
      <c r="E121" s="41"/>
      <c r="F121" s="224" t="s">
        <v>921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79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922</v>
      </c>
      <c r="G122" s="226"/>
      <c r="H122" s="229">
        <v>15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79</v>
      </c>
      <c r="AV122" s="13" t="s">
        <v>79</v>
      </c>
      <c r="AW122" s="13" t="s">
        <v>31</v>
      </c>
      <c r="AX122" s="13" t="s">
        <v>77</v>
      </c>
      <c r="AY122" s="235" t="s">
        <v>128</v>
      </c>
    </row>
    <row r="123" s="2" customFormat="1" ht="21.75" customHeight="1">
      <c r="A123" s="39"/>
      <c r="B123" s="40"/>
      <c r="C123" s="205" t="s">
        <v>224</v>
      </c>
      <c r="D123" s="205" t="s">
        <v>131</v>
      </c>
      <c r="E123" s="206" t="s">
        <v>923</v>
      </c>
      <c r="F123" s="207" t="s">
        <v>924</v>
      </c>
      <c r="G123" s="208" t="s">
        <v>187</v>
      </c>
      <c r="H123" s="209">
        <v>150</v>
      </c>
      <c r="I123" s="210"/>
      <c r="J123" s="211">
        <f>ROUND(I123*H123,2)</f>
        <v>0</v>
      </c>
      <c r="K123" s="207" t="s">
        <v>135</v>
      </c>
      <c r="L123" s="45"/>
      <c r="M123" s="212" t="s">
        <v>19</v>
      </c>
      <c r="N123" s="213" t="s">
        <v>40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136</v>
      </c>
      <c r="AT123" s="216" t="s">
        <v>131</v>
      </c>
      <c r="AU123" s="216" t="s">
        <v>79</v>
      </c>
      <c r="AY123" s="18" t="s">
        <v>128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77</v>
      </c>
      <c r="BK123" s="217">
        <f>ROUND(I123*H123,2)</f>
        <v>0</v>
      </c>
      <c r="BL123" s="18" t="s">
        <v>136</v>
      </c>
      <c r="BM123" s="216" t="s">
        <v>925</v>
      </c>
    </row>
    <row r="124" s="2" customFormat="1">
      <c r="A124" s="39"/>
      <c r="B124" s="40"/>
      <c r="C124" s="41"/>
      <c r="D124" s="218" t="s">
        <v>138</v>
      </c>
      <c r="E124" s="41"/>
      <c r="F124" s="219" t="s">
        <v>926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138</v>
      </c>
      <c r="AU124" s="18" t="s">
        <v>79</v>
      </c>
    </row>
    <row r="125" s="2" customFormat="1">
      <c r="A125" s="39"/>
      <c r="B125" s="40"/>
      <c r="C125" s="41"/>
      <c r="D125" s="223" t="s">
        <v>140</v>
      </c>
      <c r="E125" s="41"/>
      <c r="F125" s="224" t="s">
        <v>927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79</v>
      </c>
    </row>
    <row r="126" s="13" customFormat="1">
      <c r="A126" s="13"/>
      <c r="B126" s="225"/>
      <c r="C126" s="226"/>
      <c r="D126" s="218" t="s">
        <v>142</v>
      </c>
      <c r="E126" s="226"/>
      <c r="F126" s="228" t="s">
        <v>928</v>
      </c>
      <c r="G126" s="226"/>
      <c r="H126" s="229">
        <v>150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142</v>
      </c>
      <c r="AU126" s="235" t="s">
        <v>79</v>
      </c>
      <c r="AV126" s="13" t="s">
        <v>79</v>
      </c>
      <c r="AW126" s="13" t="s">
        <v>4</v>
      </c>
      <c r="AX126" s="13" t="s">
        <v>77</v>
      </c>
      <c r="AY126" s="235" t="s">
        <v>128</v>
      </c>
    </row>
    <row r="127" s="2" customFormat="1" ht="24.15" customHeight="1">
      <c r="A127" s="39"/>
      <c r="B127" s="40"/>
      <c r="C127" s="205" t="s">
        <v>233</v>
      </c>
      <c r="D127" s="205" t="s">
        <v>131</v>
      </c>
      <c r="E127" s="206" t="s">
        <v>929</v>
      </c>
      <c r="F127" s="207" t="s">
        <v>930</v>
      </c>
      <c r="G127" s="208" t="s">
        <v>187</v>
      </c>
      <c r="H127" s="209">
        <v>15</v>
      </c>
      <c r="I127" s="210"/>
      <c r="J127" s="211">
        <f>ROUND(I127*H127,2)</f>
        <v>0</v>
      </c>
      <c r="K127" s="207" t="s">
        <v>135</v>
      </c>
      <c r="L127" s="45"/>
      <c r="M127" s="212" t="s">
        <v>19</v>
      </c>
      <c r="N127" s="213" t="s">
        <v>40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136</v>
      </c>
      <c r="AT127" s="216" t="s">
        <v>131</v>
      </c>
      <c r="AU127" s="216" t="s">
        <v>79</v>
      </c>
      <c r="AY127" s="18" t="s">
        <v>128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77</v>
      </c>
      <c r="BK127" s="217">
        <f>ROUND(I127*H127,2)</f>
        <v>0</v>
      </c>
      <c r="BL127" s="18" t="s">
        <v>136</v>
      </c>
      <c r="BM127" s="216" t="s">
        <v>931</v>
      </c>
    </row>
    <row r="128" s="2" customFormat="1">
      <c r="A128" s="39"/>
      <c r="B128" s="40"/>
      <c r="C128" s="41"/>
      <c r="D128" s="218" t="s">
        <v>138</v>
      </c>
      <c r="E128" s="41"/>
      <c r="F128" s="219" t="s">
        <v>932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138</v>
      </c>
      <c r="AU128" s="18" t="s">
        <v>79</v>
      </c>
    </row>
    <row r="129" s="2" customFormat="1">
      <c r="A129" s="39"/>
      <c r="B129" s="40"/>
      <c r="C129" s="41"/>
      <c r="D129" s="223" t="s">
        <v>140</v>
      </c>
      <c r="E129" s="41"/>
      <c r="F129" s="224" t="s">
        <v>933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79</v>
      </c>
    </row>
    <row r="130" s="2" customFormat="1" ht="21.75" customHeight="1">
      <c r="A130" s="39"/>
      <c r="B130" s="40"/>
      <c r="C130" s="205" t="s">
        <v>129</v>
      </c>
      <c r="D130" s="205" t="s">
        <v>131</v>
      </c>
      <c r="E130" s="206" t="s">
        <v>513</v>
      </c>
      <c r="F130" s="207" t="s">
        <v>514</v>
      </c>
      <c r="G130" s="208" t="s">
        <v>213</v>
      </c>
      <c r="H130" s="209">
        <v>1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40</v>
      </c>
      <c r="O130" s="85"/>
      <c r="P130" s="214">
        <f>O130*H130</f>
        <v>0</v>
      </c>
      <c r="Q130" s="214">
        <v>0.144653</v>
      </c>
      <c r="R130" s="214">
        <f>Q130*H130</f>
        <v>0.144653</v>
      </c>
      <c r="S130" s="214">
        <v>0.112</v>
      </c>
      <c r="T130" s="215">
        <f>S130*H130</f>
        <v>0.112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136</v>
      </c>
      <c r="AT130" s="216" t="s">
        <v>131</v>
      </c>
      <c r="AU130" s="216" t="s">
        <v>79</v>
      </c>
      <c r="AY130" s="18" t="s">
        <v>128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136</v>
      </c>
      <c r="BM130" s="216" t="s">
        <v>934</v>
      </c>
    </row>
    <row r="131" s="2" customFormat="1">
      <c r="A131" s="39"/>
      <c r="B131" s="40"/>
      <c r="C131" s="41"/>
      <c r="D131" s="218" t="s">
        <v>138</v>
      </c>
      <c r="E131" s="41"/>
      <c r="F131" s="219" t="s">
        <v>516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138</v>
      </c>
      <c r="AU131" s="18" t="s">
        <v>79</v>
      </c>
    </row>
    <row r="132" s="2" customFormat="1" ht="24.15" customHeight="1">
      <c r="A132" s="39"/>
      <c r="B132" s="40"/>
      <c r="C132" s="205" t="s">
        <v>244</v>
      </c>
      <c r="D132" s="205" t="s">
        <v>131</v>
      </c>
      <c r="E132" s="206" t="s">
        <v>517</v>
      </c>
      <c r="F132" s="207" t="s">
        <v>518</v>
      </c>
      <c r="G132" s="208" t="s">
        <v>219</v>
      </c>
      <c r="H132" s="209">
        <v>9.4000000000000004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40</v>
      </c>
      <c r="O132" s="85"/>
      <c r="P132" s="214">
        <f>O132*H132</f>
        <v>0</v>
      </c>
      <c r="Q132" s="214">
        <v>0.0010300000000000001</v>
      </c>
      <c r="R132" s="214">
        <f>Q132*H132</f>
        <v>0.0096820000000000014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136</v>
      </c>
      <c r="AT132" s="216" t="s">
        <v>131</v>
      </c>
      <c r="AU132" s="216" t="s">
        <v>79</v>
      </c>
      <c r="AY132" s="18" t="s">
        <v>128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77</v>
      </c>
      <c r="BK132" s="217">
        <f>ROUND(I132*H132,2)</f>
        <v>0</v>
      </c>
      <c r="BL132" s="18" t="s">
        <v>136</v>
      </c>
      <c r="BM132" s="216" t="s">
        <v>935</v>
      </c>
    </row>
    <row r="133" s="2" customFormat="1">
      <c r="A133" s="39"/>
      <c r="B133" s="40"/>
      <c r="C133" s="41"/>
      <c r="D133" s="218" t="s">
        <v>138</v>
      </c>
      <c r="E133" s="41"/>
      <c r="F133" s="219" t="s">
        <v>520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138</v>
      </c>
      <c r="AU133" s="18" t="s">
        <v>79</v>
      </c>
    </row>
    <row r="134" s="13" customFormat="1">
      <c r="A134" s="13"/>
      <c r="B134" s="225"/>
      <c r="C134" s="226"/>
      <c r="D134" s="218" t="s">
        <v>142</v>
      </c>
      <c r="E134" s="227" t="s">
        <v>19</v>
      </c>
      <c r="F134" s="228" t="s">
        <v>936</v>
      </c>
      <c r="G134" s="226"/>
      <c r="H134" s="229">
        <v>9.4000000000000004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142</v>
      </c>
      <c r="AU134" s="235" t="s">
        <v>79</v>
      </c>
      <c r="AV134" s="13" t="s">
        <v>79</v>
      </c>
      <c r="AW134" s="13" t="s">
        <v>31</v>
      </c>
      <c r="AX134" s="13" t="s">
        <v>77</v>
      </c>
      <c r="AY134" s="235" t="s">
        <v>128</v>
      </c>
    </row>
    <row r="135" s="2" customFormat="1" ht="16.5" customHeight="1">
      <c r="A135" s="39"/>
      <c r="B135" s="40"/>
      <c r="C135" s="205" t="s">
        <v>250</v>
      </c>
      <c r="D135" s="205" t="s">
        <v>131</v>
      </c>
      <c r="E135" s="206" t="s">
        <v>937</v>
      </c>
      <c r="F135" s="207" t="s">
        <v>938</v>
      </c>
      <c r="G135" s="208" t="s">
        <v>201</v>
      </c>
      <c r="H135" s="209">
        <v>0.41999999999999998</v>
      </c>
      <c r="I135" s="210"/>
      <c r="J135" s="211">
        <f>ROUND(I135*H135,2)</f>
        <v>0</v>
      </c>
      <c r="K135" s="207" t="s">
        <v>135</v>
      </c>
      <c r="L135" s="45"/>
      <c r="M135" s="212" t="s">
        <v>19</v>
      </c>
      <c r="N135" s="213" t="s">
        <v>40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1.5940000000000001</v>
      </c>
      <c r="T135" s="215">
        <f>S135*H135</f>
        <v>0.66947999999999996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136</v>
      </c>
      <c r="AT135" s="216" t="s">
        <v>131</v>
      </c>
      <c r="AU135" s="216" t="s">
        <v>79</v>
      </c>
      <c r="AY135" s="18" t="s">
        <v>128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77</v>
      </c>
      <c r="BK135" s="217">
        <f>ROUND(I135*H135,2)</f>
        <v>0</v>
      </c>
      <c r="BL135" s="18" t="s">
        <v>136</v>
      </c>
      <c r="BM135" s="216" t="s">
        <v>939</v>
      </c>
    </row>
    <row r="136" s="2" customFormat="1">
      <c r="A136" s="39"/>
      <c r="B136" s="40"/>
      <c r="C136" s="41"/>
      <c r="D136" s="218" t="s">
        <v>138</v>
      </c>
      <c r="E136" s="41"/>
      <c r="F136" s="219" t="s">
        <v>940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79</v>
      </c>
    </row>
    <row r="137" s="2" customFormat="1">
      <c r="A137" s="39"/>
      <c r="B137" s="40"/>
      <c r="C137" s="41"/>
      <c r="D137" s="223" t="s">
        <v>140</v>
      </c>
      <c r="E137" s="41"/>
      <c r="F137" s="224" t="s">
        <v>941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79</v>
      </c>
    </row>
    <row r="138" s="13" customFormat="1">
      <c r="A138" s="13"/>
      <c r="B138" s="225"/>
      <c r="C138" s="226"/>
      <c r="D138" s="218" t="s">
        <v>142</v>
      </c>
      <c r="E138" s="227" t="s">
        <v>19</v>
      </c>
      <c r="F138" s="228" t="s">
        <v>942</v>
      </c>
      <c r="G138" s="226"/>
      <c r="H138" s="229">
        <v>0.41999999999999998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142</v>
      </c>
      <c r="AU138" s="235" t="s">
        <v>79</v>
      </c>
      <c r="AV138" s="13" t="s">
        <v>79</v>
      </c>
      <c r="AW138" s="13" t="s">
        <v>31</v>
      </c>
      <c r="AX138" s="13" t="s">
        <v>77</v>
      </c>
      <c r="AY138" s="235" t="s">
        <v>128</v>
      </c>
    </row>
    <row r="139" s="2" customFormat="1" ht="16.5" customHeight="1">
      <c r="A139" s="39"/>
      <c r="B139" s="40"/>
      <c r="C139" s="205" t="s">
        <v>258</v>
      </c>
      <c r="D139" s="205" t="s">
        <v>131</v>
      </c>
      <c r="E139" s="206" t="s">
        <v>530</v>
      </c>
      <c r="F139" s="207" t="s">
        <v>531</v>
      </c>
      <c r="G139" s="208" t="s">
        <v>219</v>
      </c>
      <c r="H139" s="209">
        <v>12.4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40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0.021999999999999999</v>
      </c>
      <c r="T139" s="215">
        <f>S139*H139</f>
        <v>0.27279999999999999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136</v>
      </c>
      <c r="AT139" s="216" t="s">
        <v>131</v>
      </c>
      <c r="AU139" s="216" t="s">
        <v>79</v>
      </c>
      <c r="AY139" s="18" t="s">
        <v>128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77</v>
      </c>
      <c r="BK139" s="217">
        <f>ROUND(I139*H139,2)</f>
        <v>0</v>
      </c>
      <c r="BL139" s="18" t="s">
        <v>136</v>
      </c>
      <c r="BM139" s="216" t="s">
        <v>943</v>
      </c>
    </row>
    <row r="140" s="2" customFormat="1">
      <c r="A140" s="39"/>
      <c r="B140" s="40"/>
      <c r="C140" s="41"/>
      <c r="D140" s="218" t="s">
        <v>138</v>
      </c>
      <c r="E140" s="41"/>
      <c r="F140" s="219" t="s">
        <v>533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138</v>
      </c>
      <c r="AU140" s="18" t="s">
        <v>79</v>
      </c>
    </row>
    <row r="141" s="13" customFormat="1">
      <c r="A141" s="13"/>
      <c r="B141" s="225"/>
      <c r="C141" s="226"/>
      <c r="D141" s="218" t="s">
        <v>142</v>
      </c>
      <c r="E141" s="227" t="s">
        <v>19</v>
      </c>
      <c r="F141" s="228" t="s">
        <v>944</v>
      </c>
      <c r="G141" s="226"/>
      <c r="H141" s="229">
        <v>12.4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142</v>
      </c>
      <c r="AU141" s="235" t="s">
        <v>79</v>
      </c>
      <c r="AV141" s="13" t="s">
        <v>79</v>
      </c>
      <c r="AW141" s="13" t="s">
        <v>31</v>
      </c>
      <c r="AX141" s="13" t="s">
        <v>77</v>
      </c>
      <c r="AY141" s="235" t="s">
        <v>128</v>
      </c>
    </row>
    <row r="142" s="12" customFormat="1" ht="22.8" customHeight="1">
      <c r="A142" s="12"/>
      <c r="B142" s="189"/>
      <c r="C142" s="190"/>
      <c r="D142" s="191" t="s">
        <v>68</v>
      </c>
      <c r="E142" s="203" t="s">
        <v>231</v>
      </c>
      <c r="F142" s="203" t="s">
        <v>232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SUM(P143:P153)</f>
        <v>0</v>
      </c>
      <c r="Q142" s="197"/>
      <c r="R142" s="198">
        <f>SUM(R143:R153)</f>
        <v>0</v>
      </c>
      <c r="S142" s="197"/>
      <c r="T142" s="199">
        <f>SUM(T143:T153)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77</v>
      </c>
      <c r="AT142" s="201" t="s">
        <v>68</v>
      </c>
      <c r="AU142" s="201" t="s">
        <v>77</v>
      </c>
      <c r="AY142" s="200" t="s">
        <v>128</v>
      </c>
      <c r="BK142" s="202">
        <f>SUM(BK143:BK153)</f>
        <v>0</v>
      </c>
    </row>
    <row r="143" s="2" customFormat="1" ht="16.5" customHeight="1">
      <c r="A143" s="39"/>
      <c r="B143" s="40"/>
      <c r="C143" s="205" t="s">
        <v>267</v>
      </c>
      <c r="D143" s="205" t="s">
        <v>131</v>
      </c>
      <c r="E143" s="206" t="s">
        <v>234</v>
      </c>
      <c r="F143" s="207" t="s">
        <v>235</v>
      </c>
      <c r="G143" s="208" t="s">
        <v>236</v>
      </c>
      <c r="H143" s="209">
        <v>2.4169999999999998</v>
      </c>
      <c r="I143" s="210"/>
      <c r="J143" s="211">
        <f>ROUND(I143*H143,2)</f>
        <v>0</v>
      </c>
      <c r="K143" s="207" t="s">
        <v>135</v>
      </c>
      <c r="L143" s="45"/>
      <c r="M143" s="212" t="s">
        <v>19</v>
      </c>
      <c r="N143" s="213" t="s">
        <v>40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136</v>
      </c>
      <c r="AT143" s="216" t="s">
        <v>131</v>
      </c>
      <c r="AU143" s="216" t="s">
        <v>79</v>
      </c>
      <c r="AY143" s="18" t="s">
        <v>128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77</v>
      </c>
      <c r="BK143" s="217">
        <f>ROUND(I143*H143,2)</f>
        <v>0</v>
      </c>
      <c r="BL143" s="18" t="s">
        <v>136</v>
      </c>
      <c r="BM143" s="216" t="s">
        <v>945</v>
      </c>
    </row>
    <row r="144" s="2" customFormat="1">
      <c r="A144" s="39"/>
      <c r="B144" s="40"/>
      <c r="C144" s="41"/>
      <c r="D144" s="218" t="s">
        <v>138</v>
      </c>
      <c r="E144" s="41"/>
      <c r="F144" s="219" t="s">
        <v>238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79</v>
      </c>
    </row>
    <row r="145" s="2" customFormat="1">
      <c r="A145" s="39"/>
      <c r="B145" s="40"/>
      <c r="C145" s="41"/>
      <c r="D145" s="223" t="s">
        <v>140</v>
      </c>
      <c r="E145" s="41"/>
      <c r="F145" s="224" t="s">
        <v>239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79</v>
      </c>
    </row>
    <row r="146" s="2" customFormat="1" ht="16.5" customHeight="1">
      <c r="A146" s="39"/>
      <c r="B146" s="40"/>
      <c r="C146" s="205" t="s">
        <v>275</v>
      </c>
      <c r="D146" s="205" t="s">
        <v>131</v>
      </c>
      <c r="E146" s="206" t="s">
        <v>240</v>
      </c>
      <c r="F146" s="207" t="s">
        <v>241</v>
      </c>
      <c r="G146" s="208" t="s">
        <v>236</v>
      </c>
      <c r="H146" s="209">
        <v>2.4169999999999998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40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136</v>
      </c>
      <c r="AT146" s="216" t="s">
        <v>131</v>
      </c>
      <c r="AU146" s="216" t="s">
        <v>79</v>
      </c>
      <c r="AY146" s="18" t="s">
        <v>128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77</v>
      </c>
      <c r="BK146" s="217">
        <f>ROUND(I146*H146,2)</f>
        <v>0</v>
      </c>
      <c r="BL146" s="18" t="s">
        <v>136</v>
      </c>
      <c r="BM146" s="216" t="s">
        <v>946</v>
      </c>
    </row>
    <row r="147" s="2" customFormat="1">
      <c r="A147" s="39"/>
      <c r="B147" s="40"/>
      <c r="C147" s="41"/>
      <c r="D147" s="218" t="s">
        <v>138</v>
      </c>
      <c r="E147" s="41"/>
      <c r="F147" s="219" t="s">
        <v>243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138</v>
      </c>
      <c r="AU147" s="18" t="s">
        <v>79</v>
      </c>
    </row>
    <row r="148" s="2" customFormat="1" ht="16.5" customHeight="1">
      <c r="A148" s="39"/>
      <c r="B148" s="40"/>
      <c r="C148" s="205" t="s">
        <v>8</v>
      </c>
      <c r="D148" s="205" t="s">
        <v>131</v>
      </c>
      <c r="E148" s="206" t="s">
        <v>245</v>
      </c>
      <c r="F148" s="207" t="s">
        <v>246</v>
      </c>
      <c r="G148" s="208" t="s">
        <v>236</v>
      </c>
      <c r="H148" s="209">
        <v>36.255000000000003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40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136</v>
      </c>
      <c r="AT148" s="216" t="s">
        <v>131</v>
      </c>
      <c r="AU148" s="216" t="s">
        <v>79</v>
      </c>
      <c r="AY148" s="18" t="s">
        <v>128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77</v>
      </c>
      <c r="BK148" s="217">
        <f>ROUND(I148*H148,2)</f>
        <v>0</v>
      </c>
      <c r="BL148" s="18" t="s">
        <v>136</v>
      </c>
      <c r="BM148" s="216" t="s">
        <v>947</v>
      </c>
    </row>
    <row r="149" s="2" customFormat="1">
      <c r="A149" s="39"/>
      <c r="B149" s="40"/>
      <c r="C149" s="41"/>
      <c r="D149" s="218" t="s">
        <v>138</v>
      </c>
      <c r="E149" s="41"/>
      <c r="F149" s="219" t="s">
        <v>248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138</v>
      </c>
      <c r="AU149" s="18" t="s">
        <v>79</v>
      </c>
    </row>
    <row r="150" s="13" customFormat="1">
      <c r="A150" s="13"/>
      <c r="B150" s="225"/>
      <c r="C150" s="226"/>
      <c r="D150" s="218" t="s">
        <v>142</v>
      </c>
      <c r="E150" s="226"/>
      <c r="F150" s="228" t="s">
        <v>948</v>
      </c>
      <c r="G150" s="226"/>
      <c r="H150" s="229">
        <v>36.255000000000003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142</v>
      </c>
      <c r="AU150" s="235" t="s">
        <v>79</v>
      </c>
      <c r="AV150" s="13" t="s">
        <v>79</v>
      </c>
      <c r="AW150" s="13" t="s">
        <v>4</v>
      </c>
      <c r="AX150" s="13" t="s">
        <v>77</v>
      </c>
      <c r="AY150" s="235" t="s">
        <v>128</v>
      </c>
    </row>
    <row r="151" s="2" customFormat="1" ht="16.5" customHeight="1">
      <c r="A151" s="39"/>
      <c r="B151" s="40"/>
      <c r="C151" s="205" t="s">
        <v>270</v>
      </c>
      <c r="D151" s="205" t="s">
        <v>131</v>
      </c>
      <c r="E151" s="206" t="s">
        <v>251</v>
      </c>
      <c r="F151" s="207" t="s">
        <v>252</v>
      </c>
      <c r="G151" s="208" t="s">
        <v>236</v>
      </c>
      <c r="H151" s="209">
        <v>0.36099999999999999</v>
      </c>
      <c r="I151" s="210"/>
      <c r="J151" s="211">
        <f>ROUND(I151*H151,2)</f>
        <v>0</v>
      </c>
      <c r="K151" s="207" t="s">
        <v>135</v>
      </c>
      <c r="L151" s="45"/>
      <c r="M151" s="212" t="s">
        <v>19</v>
      </c>
      <c r="N151" s="213" t="s">
        <v>40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136</v>
      </c>
      <c r="AT151" s="216" t="s">
        <v>131</v>
      </c>
      <c r="AU151" s="216" t="s">
        <v>79</v>
      </c>
      <c r="AY151" s="18" t="s">
        <v>128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77</v>
      </c>
      <c r="BK151" s="217">
        <f>ROUND(I151*H151,2)</f>
        <v>0</v>
      </c>
      <c r="BL151" s="18" t="s">
        <v>136</v>
      </c>
      <c r="BM151" s="216" t="s">
        <v>949</v>
      </c>
    </row>
    <row r="152" s="2" customFormat="1">
      <c r="A152" s="39"/>
      <c r="B152" s="40"/>
      <c r="C152" s="41"/>
      <c r="D152" s="218" t="s">
        <v>138</v>
      </c>
      <c r="E152" s="41"/>
      <c r="F152" s="219" t="s">
        <v>254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138</v>
      </c>
      <c r="AU152" s="18" t="s">
        <v>79</v>
      </c>
    </row>
    <row r="153" s="2" customFormat="1">
      <c r="A153" s="39"/>
      <c r="B153" s="40"/>
      <c r="C153" s="41"/>
      <c r="D153" s="223" t="s">
        <v>140</v>
      </c>
      <c r="E153" s="41"/>
      <c r="F153" s="224" t="s">
        <v>255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140</v>
      </c>
      <c r="AU153" s="18" t="s">
        <v>79</v>
      </c>
    </row>
    <row r="154" s="12" customFormat="1" ht="22.8" customHeight="1">
      <c r="A154" s="12"/>
      <c r="B154" s="189"/>
      <c r="C154" s="190"/>
      <c r="D154" s="191" t="s">
        <v>68</v>
      </c>
      <c r="E154" s="203" t="s">
        <v>256</v>
      </c>
      <c r="F154" s="203" t="s">
        <v>257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SUM(P155:P156)</f>
        <v>0</v>
      </c>
      <c r="Q154" s="197"/>
      <c r="R154" s="198">
        <f>SUM(R155:R156)</f>
        <v>0</v>
      </c>
      <c r="S154" s="197"/>
      <c r="T154" s="199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0" t="s">
        <v>77</v>
      </c>
      <c r="AT154" s="201" t="s">
        <v>68</v>
      </c>
      <c r="AU154" s="201" t="s">
        <v>77</v>
      </c>
      <c r="AY154" s="200" t="s">
        <v>128</v>
      </c>
      <c r="BK154" s="202">
        <f>SUM(BK155:BK156)</f>
        <v>0</v>
      </c>
    </row>
    <row r="155" s="2" customFormat="1" ht="16.5" customHeight="1">
      <c r="A155" s="39"/>
      <c r="B155" s="40"/>
      <c r="C155" s="205" t="s">
        <v>294</v>
      </c>
      <c r="D155" s="205" t="s">
        <v>131</v>
      </c>
      <c r="E155" s="206" t="s">
        <v>259</v>
      </c>
      <c r="F155" s="207" t="s">
        <v>260</v>
      </c>
      <c r="G155" s="208" t="s">
        <v>236</v>
      </c>
      <c r="H155" s="209">
        <v>2.3279999999999998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40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136</v>
      </c>
      <c r="AT155" s="216" t="s">
        <v>131</v>
      </c>
      <c r="AU155" s="216" t="s">
        <v>79</v>
      </c>
      <c r="AY155" s="18" t="s">
        <v>128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77</v>
      </c>
      <c r="BK155" s="217">
        <f>ROUND(I155*H155,2)</f>
        <v>0</v>
      </c>
      <c r="BL155" s="18" t="s">
        <v>136</v>
      </c>
      <c r="BM155" s="216" t="s">
        <v>950</v>
      </c>
    </row>
    <row r="156" s="2" customFormat="1">
      <c r="A156" s="39"/>
      <c r="B156" s="40"/>
      <c r="C156" s="41"/>
      <c r="D156" s="218" t="s">
        <v>138</v>
      </c>
      <c r="E156" s="41"/>
      <c r="F156" s="219" t="s">
        <v>262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138</v>
      </c>
      <c r="AU156" s="18" t="s">
        <v>79</v>
      </c>
    </row>
    <row r="157" s="12" customFormat="1" ht="25.92" customHeight="1">
      <c r="A157" s="12"/>
      <c r="B157" s="189"/>
      <c r="C157" s="190"/>
      <c r="D157" s="191" t="s">
        <v>68</v>
      </c>
      <c r="E157" s="192" t="s">
        <v>263</v>
      </c>
      <c r="F157" s="192" t="s">
        <v>264</v>
      </c>
      <c r="G157" s="190"/>
      <c r="H157" s="190"/>
      <c r="I157" s="193"/>
      <c r="J157" s="194">
        <f>BK157</f>
        <v>0</v>
      </c>
      <c r="K157" s="190"/>
      <c r="L157" s="195"/>
      <c r="M157" s="196"/>
      <c r="N157" s="197"/>
      <c r="O157" s="197"/>
      <c r="P157" s="198">
        <f>P158+P182+P202+P225+P239+P249</f>
        <v>0</v>
      </c>
      <c r="Q157" s="197"/>
      <c r="R157" s="198">
        <f>R158+R182+R202+R225+R239+R249</f>
        <v>0.39660489809999999</v>
      </c>
      <c r="S157" s="197"/>
      <c r="T157" s="199">
        <f>T158+T182+T202+T225+T239+T249</f>
        <v>0.76271000000000011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79</v>
      </c>
      <c r="AT157" s="201" t="s">
        <v>68</v>
      </c>
      <c r="AU157" s="201" t="s">
        <v>69</v>
      </c>
      <c r="AY157" s="200" t="s">
        <v>128</v>
      </c>
      <c r="BK157" s="202">
        <f>BK158+BK182+BK202+BK225+BK239+BK249</f>
        <v>0</v>
      </c>
    </row>
    <row r="158" s="12" customFormat="1" ht="22.8" customHeight="1">
      <c r="A158" s="12"/>
      <c r="B158" s="189"/>
      <c r="C158" s="190"/>
      <c r="D158" s="191" t="s">
        <v>68</v>
      </c>
      <c r="E158" s="203" t="s">
        <v>265</v>
      </c>
      <c r="F158" s="203" t="s">
        <v>266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SUM(P159:P181)</f>
        <v>0</v>
      </c>
      <c r="Q158" s="197"/>
      <c r="R158" s="198">
        <f>SUM(R159:R181)</f>
        <v>0.012979999999999999</v>
      </c>
      <c r="S158" s="197"/>
      <c r="T158" s="199">
        <f>SUM(T159:T181)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79</v>
      </c>
      <c r="AT158" s="201" t="s">
        <v>68</v>
      </c>
      <c r="AU158" s="201" t="s">
        <v>77</v>
      </c>
      <c r="AY158" s="200" t="s">
        <v>128</v>
      </c>
      <c r="BK158" s="202">
        <f>SUM(BK159:BK181)</f>
        <v>0</v>
      </c>
    </row>
    <row r="159" s="2" customFormat="1" ht="16.5" customHeight="1">
      <c r="A159" s="39"/>
      <c r="B159" s="40"/>
      <c r="C159" s="205" t="s">
        <v>301</v>
      </c>
      <c r="D159" s="205" t="s">
        <v>131</v>
      </c>
      <c r="E159" s="206" t="s">
        <v>268</v>
      </c>
      <c r="F159" s="207" t="s">
        <v>269</v>
      </c>
      <c r="G159" s="208" t="s">
        <v>219</v>
      </c>
      <c r="H159" s="209">
        <v>5</v>
      </c>
      <c r="I159" s="210"/>
      <c r="J159" s="211">
        <f>ROUND(I159*H159,2)</f>
        <v>0</v>
      </c>
      <c r="K159" s="207" t="s">
        <v>135</v>
      </c>
      <c r="L159" s="45"/>
      <c r="M159" s="212" t="s">
        <v>19</v>
      </c>
      <c r="N159" s="213" t="s">
        <v>40</v>
      </c>
      <c r="O159" s="85"/>
      <c r="P159" s="214">
        <f>O159*H159</f>
        <v>0</v>
      </c>
      <c r="Q159" s="214">
        <v>0.00020000000000000001</v>
      </c>
      <c r="R159" s="214">
        <f>Q159*H159</f>
        <v>0.001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270</v>
      </c>
      <c r="AT159" s="216" t="s">
        <v>131</v>
      </c>
      <c r="AU159" s="216" t="s">
        <v>79</v>
      </c>
      <c r="AY159" s="18" t="s">
        <v>128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77</v>
      </c>
      <c r="BK159" s="217">
        <f>ROUND(I159*H159,2)</f>
        <v>0</v>
      </c>
      <c r="BL159" s="18" t="s">
        <v>270</v>
      </c>
      <c r="BM159" s="216" t="s">
        <v>951</v>
      </c>
    </row>
    <row r="160" s="2" customFormat="1">
      <c r="A160" s="39"/>
      <c r="B160" s="40"/>
      <c r="C160" s="41"/>
      <c r="D160" s="218" t="s">
        <v>138</v>
      </c>
      <c r="E160" s="41"/>
      <c r="F160" s="219" t="s">
        <v>272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138</v>
      </c>
      <c r="AU160" s="18" t="s">
        <v>79</v>
      </c>
    </row>
    <row r="161" s="2" customFormat="1">
      <c r="A161" s="39"/>
      <c r="B161" s="40"/>
      <c r="C161" s="41"/>
      <c r="D161" s="223" t="s">
        <v>140</v>
      </c>
      <c r="E161" s="41"/>
      <c r="F161" s="224" t="s">
        <v>273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140</v>
      </c>
      <c r="AU161" s="18" t="s">
        <v>79</v>
      </c>
    </row>
    <row r="162" s="13" customFormat="1">
      <c r="A162" s="13"/>
      <c r="B162" s="225"/>
      <c r="C162" s="226"/>
      <c r="D162" s="218" t="s">
        <v>142</v>
      </c>
      <c r="E162" s="227" t="s">
        <v>19</v>
      </c>
      <c r="F162" s="228" t="s">
        <v>952</v>
      </c>
      <c r="G162" s="226"/>
      <c r="H162" s="229">
        <v>5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142</v>
      </c>
      <c r="AU162" s="235" t="s">
        <v>79</v>
      </c>
      <c r="AV162" s="13" t="s">
        <v>79</v>
      </c>
      <c r="AW162" s="13" t="s">
        <v>31</v>
      </c>
      <c r="AX162" s="13" t="s">
        <v>77</v>
      </c>
      <c r="AY162" s="235" t="s">
        <v>128</v>
      </c>
    </row>
    <row r="163" s="2" customFormat="1" ht="16.5" customHeight="1">
      <c r="A163" s="39"/>
      <c r="B163" s="40"/>
      <c r="C163" s="205" t="s">
        <v>310</v>
      </c>
      <c r="D163" s="205" t="s">
        <v>131</v>
      </c>
      <c r="E163" s="206" t="s">
        <v>276</v>
      </c>
      <c r="F163" s="207" t="s">
        <v>277</v>
      </c>
      <c r="G163" s="208" t="s">
        <v>219</v>
      </c>
      <c r="H163" s="209">
        <v>5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40</v>
      </c>
      <c r="O163" s="85"/>
      <c r="P163" s="214">
        <f>O163*H163</f>
        <v>0</v>
      </c>
      <c r="Q163" s="214">
        <v>0.00072999999999999996</v>
      </c>
      <c r="R163" s="214">
        <f>Q163*H163</f>
        <v>0.0036499999999999996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270</v>
      </c>
      <c r="AT163" s="216" t="s">
        <v>131</v>
      </c>
      <c r="AU163" s="216" t="s">
        <v>79</v>
      </c>
      <c r="AY163" s="18" t="s">
        <v>128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77</v>
      </c>
      <c r="BK163" s="217">
        <f>ROUND(I163*H163,2)</f>
        <v>0</v>
      </c>
      <c r="BL163" s="18" t="s">
        <v>270</v>
      </c>
      <c r="BM163" s="216" t="s">
        <v>953</v>
      </c>
    </row>
    <row r="164" s="2" customFormat="1">
      <c r="A164" s="39"/>
      <c r="B164" s="40"/>
      <c r="C164" s="41"/>
      <c r="D164" s="218" t="s">
        <v>138</v>
      </c>
      <c r="E164" s="41"/>
      <c r="F164" s="219" t="s">
        <v>279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79</v>
      </c>
    </row>
    <row r="165" s="2" customFormat="1">
      <c r="A165" s="39"/>
      <c r="B165" s="40"/>
      <c r="C165" s="41"/>
      <c r="D165" s="223" t="s">
        <v>140</v>
      </c>
      <c r="E165" s="41"/>
      <c r="F165" s="224" t="s">
        <v>280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79</v>
      </c>
    </row>
    <row r="166" s="13" customFormat="1">
      <c r="A166" s="13"/>
      <c r="B166" s="225"/>
      <c r="C166" s="226"/>
      <c r="D166" s="218" t="s">
        <v>142</v>
      </c>
      <c r="E166" s="227" t="s">
        <v>19</v>
      </c>
      <c r="F166" s="228" t="s">
        <v>952</v>
      </c>
      <c r="G166" s="226"/>
      <c r="H166" s="229">
        <v>5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142</v>
      </c>
      <c r="AU166" s="235" t="s">
        <v>79</v>
      </c>
      <c r="AV166" s="13" t="s">
        <v>79</v>
      </c>
      <c r="AW166" s="13" t="s">
        <v>31</v>
      </c>
      <c r="AX166" s="13" t="s">
        <v>77</v>
      </c>
      <c r="AY166" s="235" t="s">
        <v>128</v>
      </c>
    </row>
    <row r="167" s="2" customFormat="1" ht="16.5" customHeight="1">
      <c r="A167" s="39"/>
      <c r="B167" s="40"/>
      <c r="C167" s="205" t="s">
        <v>315</v>
      </c>
      <c r="D167" s="205" t="s">
        <v>131</v>
      </c>
      <c r="E167" s="206" t="s">
        <v>281</v>
      </c>
      <c r="F167" s="207" t="s">
        <v>282</v>
      </c>
      <c r="G167" s="208" t="s">
        <v>219</v>
      </c>
      <c r="H167" s="209">
        <v>5</v>
      </c>
      <c r="I167" s="210"/>
      <c r="J167" s="211">
        <f>ROUND(I167*H167,2)</f>
        <v>0</v>
      </c>
      <c r="K167" s="207" t="s">
        <v>135</v>
      </c>
      <c r="L167" s="45"/>
      <c r="M167" s="212" t="s">
        <v>19</v>
      </c>
      <c r="N167" s="213" t="s">
        <v>40</v>
      </c>
      <c r="O167" s="85"/>
      <c r="P167" s="214">
        <f>O167*H167</f>
        <v>0</v>
      </c>
      <c r="Q167" s="214">
        <v>0.0016199999999999999</v>
      </c>
      <c r="R167" s="214">
        <f>Q167*H167</f>
        <v>0.0080999999999999996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270</v>
      </c>
      <c r="AT167" s="216" t="s">
        <v>131</v>
      </c>
      <c r="AU167" s="216" t="s">
        <v>79</v>
      </c>
      <c r="AY167" s="18" t="s">
        <v>128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77</v>
      </c>
      <c r="BK167" s="217">
        <f>ROUND(I167*H167,2)</f>
        <v>0</v>
      </c>
      <c r="BL167" s="18" t="s">
        <v>270</v>
      </c>
      <c r="BM167" s="216" t="s">
        <v>954</v>
      </c>
    </row>
    <row r="168" s="2" customFormat="1">
      <c r="A168" s="39"/>
      <c r="B168" s="40"/>
      <c r="C168" s="41"/>
      <c r="D168" s="218" t="s">
        <v>138</v>
      </c>
      <c r="E168" s="41"/>
      <c r="F168" s="219" t="s">
        <v>284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138</v>
      </c>
      <c r="AU168" s="18" t="s">
        <v>79</v>
      </c>
    </row>
    <row r="169" s="2" customFormat="1">
      <c r="A169" s="39"/>
      <c r="B169" s="40"/>
      <c r="C169" s="41"/>
      <c r="D169" s="223" t="s">
        <v>140</v>
      </c>
      <c r="E169" s="41"/>
      <c r="F169" s="224" t="s">
        <v>285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140</v>
      </c>
      <c r="AU169" s="18" t="s">
        <v>79</v>
      </c>
    </row>
    <row r="170" s="13" customFormat="1">
      <c r="A170" s="13"/>
      <c r="B170" s="225"/>
      <c r="C170" s="226"/>
      <c r="D170" s="218" t="s">
        <v>142</v>
      </c>
      <c r="E170" s="227" t="s">
        <v>19</v>
      </c>
      <c r="F170" s="228" t="s">
        <v>952</v>
      </c>
      <c r="G170" s="226"/>
      <c r="H170" s="229">
        <v>5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142</v>
      </c>
      <c r="AU170" s="235" t="s">
        <v>79</v>
      </c>
      <c r="AV170" s="13" t="s">
        <v>79</v>
      </c>
      <c r="AW170" s="13" t="s">
        <v>31</v>
      </c>
      <c r="AX170" s="13" t="s">
        <v>77</v>
      </c>
      <c r="AY170" s="235" t="s">
        <v>128</v>
      </c>
    </row>
    <row r="171" s="2" customFormat="1" ht="16.5" customHeight="1">
      <c r="A171" s="39"/>
      <c r="B171" s="40"/>
      <c r="C171" s="205" t="s">
        <v>7</v>
      </c>
      <c r="D171" s="205" t="s">
        <v>131</v>
      </c>
      <c r="E171" s="206" t="s">
        <v>287</v>
      </c>
      <c r="F171" s="207" t="s">
        <v>288</v>
      </c>
      <c r="G171" s="208" t="s">
        <v>289</v>
      </c>
      <c r="H171" s="209">
        <v>1</v>
      </c>
      <c r="I171" s="210"/>
      <c r="J171" s="211">
        <f>ROUND(I171*H171,2)</f>
        <v>0</v>
      </c>
      <c r="K171" s="207" t="s">
        <v>135</v>
      </c>
      <c r="L171" s="45"/>
      <c r="M171" s="212" t="s">
        <v>19</v>
      </c>
      <c r="N171" s="213" t="s">
        <v>40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270</v>
      </c>
      <c r="AT171" s="216" t="s">
        <v>131</v>
      </c>
      <c r="AU171" s="216" t="s">
        <v>79</v>
      </c>
      <c r="AY171" s="18" t="s">
        <v>128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77</v>
      </c>
      <c r="BK171" s="217">
        <f>ROUND(I171*H171,2)</f>
        <v>0</v>
      </c>
      <c r="BL171" s="18" t="s">
        <v>270</v>
      </c>
      <c r="BM171" s="216" t="s">
        <v>955</v>
      </c>
    </row>
    <row r="172" s="2" customFormat="1">
      <c r="A172" s="39"/>
      <c r="B172" s="40"/>
      <c r="C172" s="41"/>
      <c r="D172" s="218" t="s">
        <v>138</v>
      </c>
      <c r="E172" s="41"/>
      <c r="F172" s="219" t="s">
        <v>291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138</v>
      </c>
      <c r="AU172" s="18" t="s">
        <v>79</v>
      </c>
    </row>
    <row r="173" s="2" customFormat="1">
      <c r="A173" s="39"/>
      <c r="B173" s="40"/>
      <c r="C173" s="41"/>
      <c r="D173" s="223" t="s">
        <v>140</v>
      </c>
      <c r="E173" s="41"/>
      <c r="F173" s="224" t="s">
        <v>292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140</v>
      </c>
      <c r="AU173" s="18" t="s">
        <v>79</v>
      </c>
    </row>
    <row r="174" s="13" customFormat="1">
      <c r="A174" s="13"/>
      <c r="B174" s="225"/>
      <c r="C174" s="226"/>
      <c r="D174" s="218" t="s">
        <v>142</v>
      </c>
      <c r="E174" s="227" t="s">
        <v>19</v>
      </c>
      <c r="F174" s="228" t="s">
        <v>293</v>
      </c>
      <c r="G174" s="226"/>
      <c r="H174" s="229">
        <v>1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142</v>
      </c>
      <c r="AU174" s="235" t="s">
        <v>79</v>
      </c>
      <c r="AV174" s="13" t="s">
        <v>79</v>
      </c>
      <c r="AW174" s="13" t="s">
        <v>31</v>
      </c>
      <c r="AX174" s="13" t="s">
        <v>77</v>
      </c>
      <c r="AY174" s="235" t="s">
        <v>128</v>
      </c>
    </row>
    <row r="175" s="2" customFormat="1" ht="16.5" customHeight="1">
      <c r="A175" s="39"/>
      <c r="B175" s="40"/>
      <c r="C175" s="205" t="s">
        <v>325</v>
      </c>
      <c r="D175" s="205" t="s">
        <v>131</v>
      </c>
      <c r="E175" s="206" t="s">
        <v>295</v>
      </c>
      <c r="F175" s="207" t="s">
        <v>296</v>
      </c>
      <c r="G175" s="208" t="s">
        <v>289</v>
      </c>
      <c r="H175" s="209">
        <v>1</v>
      </c>
      <c r="I175" s="210"/>
      <c r="J175" s="211">
        <f>ROUND(I175*H175,2)</f>
        <v>0</v>
      </c>
      <c r="K175" s="207" t="s">
        <v>135</v>
      </c>
      <c r="L175" s="45"/>
      <c r="M175" s="212" t="s">
        <v>19</v>
      </c>
      <c r="N175" s="213" t="s">
        <v>40</v>
      </c>
      <c r="O175" s="85"/>
      <c r="P175" s="214">
        <f>O175*H175</f>
        <v>0</v>
      </c>
      <c r="Q175" s="214">
        <v>0.00023000000000000001</v>
      </c>
      <c r="R175" s="214">
        <f>Q175*H175</f>
        <v>0.00023000000000000001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270</v>
      </c>
      <c r="AT175" s="216" t="s">
        <v>131</v>
      </c>
      <c r="AU175" s="216" t="s">
        <v>79</v>
      </c>
      <c r="AY175" s="18" t="s">
        <v>128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77</v>
      </c>
      <c r="BK175" s="217">
        <f>ROUND(I175*H175,2)</f>
        <v>0</v>
      </c>
      <c r="BL175" s="18" t="s">
        <v>270</v>
      </c>
      <c r="BM175" s="216" t="s">
        <v>956</v>
      </c>
    </row>
    <row r="176" s="2" customFormat="1">
      <c r="A176" s="39"/>
      <c r="B176" s="40"/>
      <c r="C176" s="41"/>
      <c r="D176" s="218" t="s">
        <v>138</v>
      </c>
      <c r="E176" s="41"/>
      <c r="F176" s="219" t="s">
        <v>298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138</v>
      </c>
      <c r="AU176" s="18" t="s">
        <v>79</v>
      </c>
    </row>
    <row r="177" s="2" customFormat="1">
      <c r="A177" s="39"/>
      <c r="B177" s="40"/>
      <c r="C177" s="41"/>
      <c r="D177" s="223" t="s">
        <v>140</v>
      </c>
      <c r="E177" s="41"/>
      <c r="F177" s="224" t="s">
        <v>299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79</v>
      </c>
    </row>
    <row r="178" s="13" customFormat="1">
      <c r="A178" s="13"/>
      <c r="B178" s="225"/>
      <c r="C178" s="226"/>
      <c r="D178" s="218" t="s">
        <v>142</v>
      </c>
      <c r="E178" s="227" t="s">
        <v>19</v>
      </c>
      <c r="F178" s="228" t="s">
        <v>300</v>
      </c>
      <c r="G178" s="226"/>
      <c r="H178" s="229">
        <v>1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142</v>
      </c>
      <c r="AU178" s="235" t="s">
        <v>79</v>
      </c>
      <c r="AV178" s="13" t="s">
        <v>79</v>
      </c>
      <c r="AW178" s="13" t="s">
        <v>31</v>
      </c>
      <c r="AX178" s="13" t="s">
        <v>77</v>
      </c>
      <c r="AY178" s="235" t="s">
        <v>128</v>
      </c>
    </row>
    <row r="179" s="2" customFormat="1" ht="16.5" customHeight="1">
      <c r="A179" s="39"/>
      <c r="B179" s="40"/>
      <c r="C179" s="205" t="s">
        <v>331</v>
      </c>
      <c r="D179" s="205" t="s">
        <v>131</v>
      </c>
      <c r="E179" s="206" t="s">
        <v>302</v>
      </c>
      <c r="F179" s="207" t="s">
        <v>303</v>
      </c>
      <c r="G179" s="208" t="s">
        <v>304</v>
      </c>
      <c r="H179" s="250"/>
      <c r="I179" s="210"/>
      <c r="J179" s="211">
        <f>ROUND(I179*H179,2)</f>
        <v>0</v>
      </c>
      <c r="K179" s="207" t="s">
        <v>135</v>
      </c>
      <c r="L179" s="45"/>
      <c r="M179" s="212" t="s">
        <v>19</v>
      </c>
      <c r="N179" s="213" t="s">
        <v>40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270</v>
      </c>
      <c r="AT179" s="216" t="s">
        <v>131</v>
      </c>
      <c r="AU179" s="216" t="s">
        <v>79</v>
      </c>
      <c r="AY179" s="18" t="s">
        <v>128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77</v>
      </c>
      <c r="BK179" s="217">
        <f>ROUND(I179*H179,2)</f>
        <v>0</v>
      </c>
      <c r="BL179" s="18" t="s">
        <v>270</v>
      </c>
      <c r="BM179" s="216" t="s">
        <v>957</v>
      </c>
    </row>
    <row r="180" s="2" customFormat="1">
      <c r="A180" s="39"/>
      <c r="B180" s="40"/>
      <c r="C180" s="41"/>
      <c r="D180" s="218" t="s">
        <v>138</v>
      </c>
      <c r="E180" s="41"/>
      <c r="F180" s="219" t="s">
        <v>306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138</v>
      </c>
      <c r="AU180" s="18" t="s">
        <v>79</v>
      </c>
    </row>
    <row r="181" s="2" customFormat="1">
      <c r="A181" s="39"/>
      <c r="B181" s="40"/>
      <c r="C181" s="41"/>
      <c r="D181" s="223" t="s">
        <v>140</v>
      </c>
      <c r="E181" s="41"/>
      <c r="F181" s="224" t="s">
        <v>307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140</v>
      </c>
      <c r="AU181" s="18" t="s">
        <v>79</v>
      </c>
    </row>
    <row r="182" s="12" customFormat="1" ht="22.8" customHeight="1">
      <c r="A182" s="12"/>
      <c r="B182" s="189"/>
      <c r="C182" s="190"/>
      <c r="D182" s="191" t="s">
        <v>68</v>
      </c>
      <c r="E182" s="203" t="s">
        <v>308</v>
      </c>
      <c r="F182" s="203" t="s">
        <v>309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SUM(P183:P201)</f>
        <v>0</v>
      </c>
      <c r="Q182" s="197"/>
      <c r="R182" s="198">
        <f>SUM(R183:R201)</f>
        <v>0.2665294225</v>
      </c>
      <c r="S182" s="197"/>
      <c r="T182" s="199">
        <f>SUM(T183:T201)</f>
        <v>0.22625000000000001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79</v>
      </c>
      <c r="AT182" s="201" t="s">
        <v>68</v>
      </c>
      <c r="AU182" s="201" t="s">
        <v>77</v>
      </c>
      <c r="AY182" s="200" t="s">
        <v>128</v>
      </c>
      <c r="BK182" s="202">
        <f>SUM(BK183:BK201)</f>
        <v>0</v>
      </c>
    </row>
    <row r="183" s="2" customFormat="1" ht="16.5" customHeight="1">
      <c r="A183" s="39"/>
      <c r="B183" s="40"/>
      <c r="C183" s="205" t="s">
        <v>336</v>
      </c>
      <c r="D183" s="205" t="s">
        <v>131</v>
      </c>
      <c r="E183" s="206" t="s">
        <v>311</v>
      </c>
      <c r="F183" s="207" t="s">
        <v>312</v>
      </c>
      <c r="G183" s="208" t="s">
        <v>213</v>
      </c>
      <c r="H183" s="209">
        <v>1</v>
      </c>
      <c r="I183" s="210"/>
      <c r="J183" s="211">
        <f>ROUND(I183*H183,2)</f>
        <v>0</v>
      </c>
      <c r="K183" s="207" t="s">
        <v>19</v>
      </c>
      <c r="L183" s="45"/>
      <c r="M183" s="212" t="s">
        <v>19</v>
      </c>
      <c r="N183" s="213" t="s">
        <v>40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270</v>
      </c>
      <c r="AT183" s="216" t="s">
        <v>131</v>
      </c>
      <c r="AU183" s="216" t="s">
        <v>79</v>
      </c>
      <c r="AY183" s="18" t="s">
        <v>128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77</v>
      </c>
      <c r="BK183" s="217">
        <f>ROUND(I183*H183,2)</f>
        <v>0</v>
      </c>
      <c r="BL183" s="18" t="s">
        <v>270</v>
      </c>
      <c r="BM183" s="216" t="s">
        <v>958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314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79</v>
      </c>
    </row>
    <row r="185" s="2" customFormat="1" ht="16.5" customHeight="1">
      <c r="A185" s="39"/>
      <c r="B185" s="40"/>
      <c r="C185" s="205" t="s">
        <v>342</v>
      </c>
      <c r="D185" s="205" t="s">
        <v>131</v>
      </c>
      <c r="E185" s="206" t="s">
        <v>316</v>
      </c>
      <c r="F185" s="207" t="s">
        <v>317</v>
      </c>
      <c r="G185" s="208" t="s">
        <v>289</v>
      </c>
      <c r="H185" s="209">
        <v>1</v>
      </c>
      <c r="I185" s="210"/>
      <c r="J185" s="211">
        <f>ROUND(I185*H185,2)</f>
        <v>0</v>
      </c>
      <c r="K185" s="207" t="s">
        <v>19</v>
      </c>
      <c r="L185" s="45"/>
      <c r="M185" s="212" t="s">
        <v>19</v>
      </c>
      <c r="N185" s="213" t="s">
        <v>40</v>
      </c>
      <c r="O185" s="85"/>
      <c r="P185" s="214">
        <f>O185*H185</f>
        <v>0</v>
      </c>
      <c r="Q185" s="214">
        <v>0.00017255999999999999</v>
      </c>
      <c r="R185" s="214">
        <f>Q185*H185</f>
        <v>0.00017255999999999999</v>
      </c>
      <c r="S185" s="214">
        <v>0.22625000000000001</v>
      </c>
      <c r="T185" s="215">
        <f>S185*H185</f>
        <v>0.22625000000000001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270</v>
      </c>
      <c r="AT185" s="216" t="s">
        <v>131</v>
      </c>
      <c r="AU185" s="216" t="s">
        <v>79</v>
      </c>
      <c r="AY185" s="18" t="s">
        <v>128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77</v>
      </c>
      <c r="BK185" s="217">
        <f>ROUND(I185*H185,2)</f>
        <v>0</v>
      </c>
      <c r="BL185" s="18" t="s">
        <v>270</v>
      </c>
      <c r="BM185" s="216" t="s">
        <v>959</v>
      </c>
    </row>
    <row r="186" s="2" customFormat="1">
      <c r="A186" s="39"/>
      <c r="B186" s="40"/>
      <c r="C186" s="41"/>
      <c r="D186" s="218" t="s">
        <v>138</v>
      </c>
      <c r="E186" s="41"/>
      <c r="F186" s="219" t="s">
        <v>319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138</v>
      </c>
      <c r="AU186" s="18" t="s">
        <v>79</v>
      </c>
    </row>
    <row r="187" s="2" customFormat="1" ht="21.75" customHeight="1">
      <c r="A187" s="39"/>
      <c r="B187" s="40"/>
      <c r="C187" s="205" t="s">
        <v>349</v>
      </c>
      <c r="D187" s="205" t="s">
        <v>131</v>
      </c>
      <c r="E187" s="206" t="s">
        <v>550</v>
      </c>
      <c r="F187" s="207" t="s">
        <v>551</v>
      </c>
      <c r="G187" s="208" t="s">
        <v>213</v>
      </c>
      <c r="H187" s="209">
        <v>1</v>
      </c>
      <c r="I187" s="210"/>
      <c r="J187" s="211">
        <f>ROUND(I187*H187,2)</f>
        <v>0</v>
      </c>
      <c r="K187" s="207" t="s">
        <v>19</v>
      </c>
      <c r="L187" s="45"/>
      <c r="M187" s="212" t="s">
        <v>19</v>
      </c>
      <c r="N187" s="213" t="s">
        <v>40</v>
      </c>
      <c r="O187" s="85"/>
      <c r="P187" s="214">
        <f>O187*H187</f>
        <v>0</v>
      </c>
      <c r="Q187" s="214">
        <v>0.0083568624999999994</v>
      </c>
      <c r="R187" s="214">
        <f>Q187*H187</f>
        <v>0.0083568624999999994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270</v>
      </c>
      <c r="AT187" s="216" t="s">
        <v>131</v>
      </c>
      <c r="AU187" s="216" t="s">
        <v>79</v>
      </c>
      <c r="AY187" s="18" t="s">
        <v>128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77</v>
      </c>
      <c r="BK187" s="217">
        <f>ROUND(I187*H187,2)</f>
        <v>0</v>
      </c>
      <c r="BL187" s="18" t="s">
        <v>270</v>
      </c>
      <c r="BM187" s="216" t="s">
        <v>960</v>
      </c>
    </row>
    <row r="188" s="2" customFormat="1">
      <c r="A188" s="39"/>
      <c r="B188" s="40"/>
      <c r="C188" s="41"/>
      <c r="D188" s="218" t="s">
        <v>138</v>
      </c>
      <c r="E188" s="41"/>
      <c r="F188" s="219" t="s">
        <v>553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138</v>
      </c>
      <c r="AU188" s="18" t="s">
        <v>79</v>
      </c>
    </row>
    <row r="189" s="15" customFormat="1">
      <c r="A189" s="15"/>
      <c r="B189" s="261"/>
      <c r="C189" s="262"/>
      <c r="D189" s="218" t="s">
        <v>142</v>
      </c>
      <c r="E189" s="263" t="s">
        <v>19</v>
      </c>
      <c r="F189" s="264" t="s">
        <v>554</v>
      </c>
      <c r="G189" s="262"/>
      <c r="H189" s="263" t="s">
        <v>19</v>
      </c>
      <c r="I189" s="265"/>
      <c r="J189" s="262"/>
      <c r="K189" s="262"/>
      <c r="L189" s="266"/>
      <c r="M189" s="267"/>
      <c r="N189" s="268"/>
      <c r="O189" s="268"/>
      <c r="P189" s="268"/>
      <c r="Q189" s="268"/>
      <c r="R189" s="268"/>
      <c r="S189" s="268"/>
      <c r="T189" s="26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0" t="s">
        <v>142</v>
      </c>
      <c r="AU189" s="270" t="s">
        <v>79</v>
      </c>
      <c r="AV189" s="15" t="s">
        <v>77</v>
      </c>
      <c r="AW189" s="15" t="s">
        <v>31</v>
      </c>
      <c r="AX189" s="15" t="s">
        <v>69</v>
      </c>
      <c r="AY189" s="270" t="s">
        <v>128</v>
      </c>
    </row>
    <row r="190" s="15" customFormat="1">
      <c r="A190" s="15"/>
      <c r="B190" s="261"/>
      <c r="C190" s="262"/>
      <c r="D190" s="218" t="s">
        <v>142</v>
      </c>
      <c r="E190" s="263" t="s">
        <v>19</v>
      </c>
      <c r="F190" s="264" t="s">
        <v>555</v>
      </c>
      <c r="G190" s="262"/>
      <c r="H190" s="263" t="s">
        <v>19</v>
      </c>
      <c r="I190" s="265"/>
      <c r="J190" s="262"/>
      <c r="K190" s="262"/>
      <c r="L190" s="266"/>
      <c r="M190" s="267"/>
      <c r="N190" s="268"/>
      <c r="O190" s="268"/>
      <c r="P190" s="268"/>
      <c r="Q190" s="268"/>
      <c r="R190" s="268"/>
      <c r="S190" s="268"/>
      <c r="T190" s="26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0" t="s">
        <v>142</v>
      </c>
      <c r="AU190" s="270" t="s">
        <v>79</v>
      </c>
      <c r="AV190" s="15" t="s">
        <v>77</v>
      </c>
      <c r="AW190" s="15" t="s">
        <v>31</v>
      </c>
      <c r="AX190" s="15" t="s">
        <v>69</v>
      </c>
      <c r="AY190" s="270" t="s">
        <v>128</v>
      </c>
    </row>
    <row r="191" s="15" customFormat="1">
      <c r="A191" s="15"/>
      <c r="B191" s="261"/>
      <c r="C191" s="262"/>
      <c r="D191" s="218" t="s">
        <v>142</v>
      </c>
      <c r="E191" s="263" t="s">
        <v>19</v>
      </c>
      <c r="F191" s="264" t="s">
        <v>556</v>
      </c>
      <c r="G191" s="262"/>
      <c r="H191" s="263" t="s">
        <v>19</v>
      </c>
      <c r="I191" s="265"/>
      <c r="J191" s="262"/>
      <c r="K191" s="262"/>
      <c r="L191" s="266"/>
      <c r="M191" s="267"/>
      <c r="N191" s="268"/>
      <c r="O191" s="268"/>
      <c r="P191" s="268"/>
      <c r="Q191" s="268"/>
      <c r="R191" s="268"/>
      <c r="S191" s="268"/>
      <c r="T191" s="26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0" t="s">
        <v>142</v>
      </c>
      <c r="AU191" s="270" t="s">
        <v>79</v>
      </c>
      <c r="AV191" s="15" t="s">
        <v>77</v>
      </c>
      <c r="AW191" s="15" t="s">
        <v>31</v>
      </c>
      <c r="AX191" s="15" t="s">
        <v>69</v>
      </c>
      <c r="AY191" s="270" t="s">
        <v>128</v>
      </c>
    </row>
    <row r="192" s="13" customFormat="1">
      <c r="A192" s="13"/>
      <c r="B192" s="225"/>
      <c r="C192" s="226"/>
      <c r="D192" s="218" t="s">
        <v>142</v>
      </c>
      <c r="E192" s="227" t="s">
        <v>19</v>
      </c>
      <c r="F192" s="228" t="s">
        <v>557</v>
      </c>
      <c r="G192" s="226"/>
      <c r="H192" s="229">
        <v>1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142</v>
      </c>
      <c r="AU192" s="235" t="s">
        <v>79</v>
      </c>
      <c r="AV192" s="13" t="s">
        <v>79</v>
      </c>
      <c r="AW192" s="13" t="s">
        <v>31</v>
      </c>
      <c r="AX192" s="13" t="s">
        <v>77</v>
      </c>
      <c r="AY192" s="235" t="s">
        <v>128</v>
      </c>
    </row>
    <row r="193" s="2" customFormat="1" ht="16.5" customHeight="1">
      <c r="A193" s="39"/>
      <c r="B193" s="40"/>
      <c r="C193" s="251" t="s">
        <v>355</v>
      </c>
      <c r="D193" s="251" t="s">
        <v>326</v>
      </c>
      <c r="E193" s="252" t="s">
        <v>736</v>
      </c>
      <c r="F193" s="253" t="s">
        <v>961</v>
      </c>
      <c r="G193" s="254" t="s">
        <v>289</v>
      </c>
      <c r="H193" s="255">
        <v>1</v>
      </c>
      <c r="I193" s="256"/>
      <c r="J193" s="257">
        <f>ROUND(I193*H193,2)</f>
        <v>0</v>
      </c>
      <c r="K193" s="253" t="s">
        <v>135</v>
      </c>
      <c r="L193" s="258"/>
      <c r="M193" s="259" t="s">
        <v>19</v>
      </c>
      <c r="N193" s="260" t="s">
        <v>40</v>
      </c>
      <c r="O193" s="85"/>
      <c r="P193" s="214">
        <f>O193*H193</f>
        <v>0</v>
      </c>
      <c r="Q193" s="214">
        <v>0.25800000000000001</v>
      </c>
      <c r="R193" s="214">
        <f>Q193*H193</f>
        <v>0.25800000000000001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329</v>
      </c>
      <c r="AT193" s="216" t="s">
        <v>326</v>
      </c>
      <c r="AU193" s="216" t="s">
        <v>79</v>
      </c>
      <c r="AY193" s="18" t="s">
        <v>128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77</v>
      </c>
      <c r="BK193" s="217">
        <f>ROUND(I193*H193,2)</f>
        <v>0</v>
      </c>
      <c r="BL193" s="18" t="s">
        <v>270</v>
      </c>
      <c r="BM193" s="216" t="s">
        <v>962</v>
      </c>
    </row>
    <row r="194" s="2" customFormat="1">
      <c r="A194" s="39"/>
      <c r="B194" s="40"/>
      <c r="C194" s="41"/>
      <c r="D194" s="218" t="s">
        <v>138</v>
      </c>
      <c r="E194" s="41"/>
      <c r="F194" s="219" t="s">
        <v>961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138</v>
      </c>
      <c r="AU194" s="18" t="s">
        <v>79</v>
      </c>
    </row>
    <row r="195" s="2" customFormat="1" ht="16.5" customHeight="1">
      <c r="A195" s="39"/>
      <c r="B195" s="40"/>
      <c r="C195" s="205" t="s">
        <v>361</v>
      </c>
      <c r="D195" s="205" t="s">
        <v>131</v>
      </c>
      <c r="E195" s="206" t="s">
        <v>332</v>
      </c>
      <c r="F195" s="207" t="s">
        <v>333</v>
      </c>
      <c r="G195" s="208" t="s">
        <v>289</v>
      </c>
      <c r="H195" s="209">
        <v>1</v>
      </c>
      <c r="I195" s="210"/>
      <c r="J195" s="211">
        <f>ROUND(I195*H195,2)</f>
        <v>0</v>
      </c>
      <c r="K195" s="207" t="s">
        <v>19</v>
      </c>
      <c r="L195" s="45"/>
      <c r="M195" s="212" t="s">
        <v>19</v>
      </c>
      <c r="N195" s="213" t="s">
        <v>40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270</v>
      </c>
      <c r="AT195" s="216" t="s">
        <v>131</v>
      </c>
      <c r="AU195" s="216" t="s">
        <v>79</v>
      </c>
      <c r="AY195" s="18" t="s">
        <v>128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77</v>
      </c>
      <c r="BK195" s="217">
        <f>ROUND(I195*H195,2)</f>
        <v>0</v>
      </c>
      <c r="BL195" s="18" t="s">
        <v>270</v>
      </c>
      <c r="BM195" s="216" t="s">
        <v>963</v>
      </c>
    </row>
    <row r="196" s="2" customFormat="1">
      <c r="A196" s="39"/>
      <c r="B196" s="40"/>
      <c r="C196" s="41"/>
      <c r="D196" s="218" t="s">
        <v>138</v>
      </c>
      <c r="E196" s="41"/>
      <c r="F196" s="219" t="s">
        <v>335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138</v>
      </c>
      <c r="AU196" s="18" t="s">
        <v>79</v>
      </c>
    </row>
    <row r="197" s="2" customFormat="1" ht="16.5" customHeight="1">
      <c r="A197" s="39"/>
      <c r="B197" s="40"/>
      <c r="C197" s="205" t="s">
        <v>367</v>
      </c>
      <c r="D197" s="205" t="s">
        <v>131</v>
      </c>
      <c r="E197" s="206" t="s">
        <v>337</v>
      </c>
      <c r="F197" s="207" t="s">
        <v>338</v>
      </c>
      <c r="G197" s="208" t="s">
        <v>236</v>
      </c>
      <c r="H197" s="209">
        <v>0.26700000000000002</v>
      </c>
      <c r="I197" s="210"/>
      <c r="J197" s="211">
        <f>ROUND(I197*H197,2)</f>
        <v>0</v>
      </c>
      <c r="K197" s="207" t="s">
        <v>135</v>
      </c>
      <c r="L197" s="45"/>
      <c r="M197" s="212" t="s">
        <v>19</v>
      </c>
      <c r="N197" s="213" t="s">
        <v>40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270</v>
      </c>
      <c r="AT197" s="216" t="s">
        <v>131</v>
      </c>
      <c r="AU197" s="216" t="s">
        <v>79</v>
      </c>
      <c r="AY197" s="18" t="s">
        <v>128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77</v>
      </c>
      <c r="BK197" s="217">
        <f>ROUND(I197*H197,2)</f>
        <v>0</v>
      </c>
      <c r="BL197" s="18" t="s">
        <v>270</v>
      </c>
      <c r="BM197" s="216" t="s">
        <v>964</v>
      </c>
    </row>
    <row r="198" s="2" customFormat="1">
      <c r="A198" s="39"/>
      <c r="B198" s="40"/>
      <c r="C198" s="41"/>
      <c r="D198" s="218" t="s">
        <v>138</v>
      </c>
      <c r="E198" s="41"/>
      <c r="F198" s="219" t="s">
        <v>340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138</v>
      </c>
      <c r="AU198" s="18" t="s">
        <v>79</v>
      </c>
    </row>
    <row r="199" s="2" customFormat="1">
      <c r="A199" s="39"/>
      <c r="B199" s="40"/>
      <c r="C199" s="41"/>
      <c r="D199" s="223" t="s">
        <v>140</v>
      </c>
      <c r="E199" s="41"/>
      <c r="F199" s="224" t="s">
        <v>341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140</v>
      </c>
      <c r="AU199" s="18" t="s">
        <v>79</v>
      </c>
    </row>
    <row r="200" s="2" customFormat="1" ht="16.5" customHeight="1">
      <c r="A200" s="39"/>
      <c r="B200" s="40"/>
      <c r="C200" s="205" t="s">
        <v>373</v>
      </c>
      <c r="D200" s="205" t="s">
        <v>131</v>
      </c>
      <c r="E200" s="206" t="s">
        <v>343</v>
      </c>
      <c r="F200" s="207" t="s">
        <v>344</v>
      </c>
      <c r="G200" s="208" t="s">
        <v>236</v>
      </c>
      <c r="H200" s="209">
        <v>0.26700000000000002</v>
      </c>
      <c r="I200" s="210"/>
      <c r="J200" s="211">
        <f>ROUND(I200*H200,2)</f>
        <v>0</v>
      </c>
      <c r="K200" s="207" t="s">
        <v>19</v>
      </c>
      <c r="L200" s="45"/>
      <c r="M200" s="212" t="s">
        <v>19</v>
      </c>
      <c r="N200" s="213" t="s">
        <v>40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270</v>
      </c>
      <c r="AT200" s="216" t="s">
        <v>131</v>
      </c>
      <c r="AU200" s="216" t="s">
        <v>79</v>
      </c>
      <c r="AY200" s="18" t="s">
        <v>128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77</v>
      </c>
      <c r="BK200" s="217">
        <f>ROUND(I200*H200,2)</f>
        <v>0</v>
      </c>
      <c r="BL200" s="18" t="s">
        <v>270</v>
      </c>
      <c r="BM200" s="216" t="s">
        <v>965</v>
      </c>
    </row>
    <row r="201" s="2" customFormat="1">
      <c r="A201" s="39"/>
      <c r="B201" s="40"/>
      <c r="C201" s="41"/>
      <c r="D201" s="218" t="s">
        <v>138</v>
      </c>
      <c r="E201" s="41"/>
      <c r="F201" s="219" t="s">
        <v>346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138</v>
      </c>
      <c r="AU201" s="18" t="s">
        <v>79</v>
      </c>
    </row>
    <row r="202" s="12" customFormat="1" ht="22.8" customHeight="1">
      <c r="A202" s="12"/>
      <c r="B202" s="189"/>
      <c r="C202" s="190"/>
      <c r="D202" s="191" t="s">
        <v>68</v>
      </c>
      <c r="E202" s="203" t="s">
        <v>347</v>
      </c>
      <c r="F202" s="203" t="s">
        <v>348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SUM(P203:P224)</f>
        <v>0</v>
      </c>
      <c r="Q202" s="197"/>
      <c r="R202" s="198">
        <f>SUM(R203:R224)</f>
        <v>0.0071643582000000001</v>
      </c>
      <c r="S202" s="197"/>
      <c r="T202" s="199">
        <f>SUM(T203:T224)</f>
        <v>0.53536000000000006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79</v>
      </c>
      <c r="AT202" s="201" t="s">
        <v>68</v>
      </c>
      <c r="AU202" s="201" t="s">
        <v>77</v>
      </c>
      <c r="AY202" s="200" t="s">
        <v>128</v>
      </c>
      <c r="BK202" s="202">
        <f>SUM(BK203:BK224)</f>
        <v>0</v>
      </c>
    </row>
    <row r="203" s="2" customFormat="1" ht="16.5" customHeight="1">
      <c r="A203" s="39"/>
      <c r="B203" s="40"/>
      <c r="C203" s="205" t="s">
        <v>379</v>
      </c>
      <c r="D203" s="205" t="s">
        <v>131</v>
      </c>
      <c r="E203" s="206" t="s">
        <v>350</v>
      </c>
      <c r="F203" s="207" t="s">
        <v>351</v>
      </c>
      <c r="G203" s="208" t="s">
        <v>289</v>
      </c>
      <c r="H203" s="209">
        <v>1</v>
      </c>
      <c r="I203" s="210"/>
      <c r="J203" s="211">
        <f>ROUND(I203*H203,2)</f>
        <v>0</v>
      </c>
      <c r="K203" s="207" t="s">
        <v>135</v>
      </c>
      <c r="L203" s="45"/>
      <c r="M203" s="212" t="s">
        <v>19</v>
      </c>
      <c r="N203" s="213" t="s">
        <v>40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0.51195999999999997</v>
      </c>
      <c r="T203" s="215">
        <f>S203*H203</f>
        <v>0.51195999999999997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270</v>
      </c>
      <c r="AT203" s="216" t="s">
        <v>131</v>
      </c>
      <c r="AU203" s="216" t="s">
        <v>79</v>
      </c>
      <c r="AY203" s="18" t="s">
        <v>128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77</v>
      </c>
      <c r="BK203" s="217">
        <f>ROUND(I203*H203,2)</f>
        <v>0</v>
      </c>
      <c r="BL203" s="18" t="s">
        <v>270</v>
      </c>
      <c r="BM203" s="216" t="s">
        <v>966</v>
      </c>
    </row>
    <row r="204" s="2" customFormat="1">
      <c r="A204" s="39"/>
      <c r="B204" s="40"/>
      <c r="C204" s="41"/>
      <c r="D204" s="218" t="s">
        <v>138</v>
      </c>
      <c r="E204" s="41"/>
      <c r="F204" s="219" t="s">
        <v>353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138</v>
      </c>
      <c r="AU204" s="18" t="s">
        <v>79</v>
      </c>
    </row>
    <row r="205" s="2" customFormat="1">
      <c r="A205" s="39"/>
      <c r="B205" s="40"/>
      <c r="C205" s="41"/>
      <c r="D205" s="223" t="s">
        <v>140</v>
      </c>
      <c r="E205" s="41"/>
      <c r="F205" s="224" t="s">
        <v>354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140</v>
      </c>
      <c r="AU205" s="18" t="s">
        <v>79</v>
      </c>
    </row>
    <row r="206" s="2" customFormat="1" ht="16.5" customHeight="1">
      <c r="A206" s="39"/>
      <c r="B206" s="40"/>
      <c r="C206" s="205" t="s">
        <v>329</v>
      </c>
      <c r="D206" s="205" t="s">
        <v>131</v>
      </c>
      <c r="E206" s="206" t="s">
        <v>356</v>
      </c>
      <c r="F206" s="207" t="s">
        <v>357</v>
      </c>
      <c r="G206" s="208" t="s">
        <v>289</v>
      </c>
      <c r="H206" s="209">
        <v>1</v>
      </c>
      <c r="I206" s="210"/>
      <c r="J206" s="211">
        <f>ROUND(I206*H206,2)</f>
        <v>0</v>
      </c>
      <c r="K206" s="207" t="s">
        <v>135</v>
      </c>
      <c r="L206" s="45"/>
      <c r="M206" s="212" t="s">
        <v>19</v>
      </c>
      <c r="N206" s="213" t="s">
        <v>40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0.0117</v>
      </c>
      <c r="T206" s="215">
        <f>S206*H206</f>
        <v>0.0117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270</v>
      </c>
      <c r="AT206" s="216" t="s">
        <v>131</v>
      </c>
      <c r="AU206" s="216" t="s">
        <v>79</v>
      </c>
      <c r="AY206" s="18" t="s">
        <v>128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77</v>
      </c>
      <c r="BK206" s="217">
        <f>ROUND(I206*H206,2)</f>
        <v>0</v>
      </c>
      <c r="BL206" s="18" t="s">
        <v>270</v>
      </c>
      <c r="BM206" s="216" t="s">
        <v>967</v>
      </c>
    </row>
    <row r="207" s="2" customFormat="1">
      <c r="A207" s="39"/>
      <c r="B207" s="40"/>
      <c r="C207" s="41"/>
      <c r="D207" s="218" t="s">
        <v>138</v>
      </c>
      <c r="E207" s="41"/>
      <c r="F207" s="219" t="s">
        <v>359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138</v>
      </c>
      <c r="AU207" s="18" t="s">
        <v>79</v>
      </c>
    </row>
    <row r="208" s="2" customFormat="1">
      <c r="A208" s="39"/>
      <c r="B208" s="40"/>
      <c r="C208" s="41"/>
      <c r="D208" s="223" t="s">
        <v>140</v>
      </c>
      <c r="E208" s="41"/>
      <c r="F208" s="224" t="s">
        <v>360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140</v>
      </c>
      <c r="AU208" s="18" t="s">
        <v>79</v>
      </c>
    </row>
    <row r="209" s="2" customFormat="1" ht="16.5" customHeight="1">
      <c r="A209" s="39"/>
      <c r="B209" s="40"/>
      <c r="C209" s="205" t="s">
        <v>392</v>
      </c>
      <c r="D209" s="205" t="s">
        <v>131</v>
      </c>
      <c r="E209" s="206" t="s">
        <v>362</v>
      </c>
      <c r="F209" s="207" t="s">
        <v>363</v>
      </c>
      <c r="G209" s="208" t="s">
        <v>289</v>
      </c>
      <c r="H209" s="209">
        <v>1</v>
      </c>
      <c r="I209" s="210"/>
      <c r="J209" s="211">
        <f>ROUND(I209*H209,2)</f>
        <v>0</v>
      </c>
      <c r="K209" s="207" t="s">
        <v>135</v>
      </c>
      <c r="L209" s="45"/>
      <c r="M209" s="212" t="s">
        <v>19</v>
      </c>
      <c r="N209" s="213" t="s">
        <v>40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0.0117</v>
      </c>
      <c r="T209" s="215">
        <f>S209*H209</f>
        <v>0.0117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270</v>
      </c>
      <c r="AT209" s="216" t="s">
        <v>131</v>
      </c>
      <c r="AU209" s="216" t="s">
        <v>79</v>
      </c>
      <c r="AY209" s="18" t="s">
        <v>128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77</v>
      </c>
      <c r="BK209" s="217">
        <f>ROUND(I209*H209,2)</f>
        <v>0</v>
      </c>
      <c r="BL209" s="18" t="s">
        <v>270</v>
      </c>
      <c r="BM209" s="216" t="s">
        <v>968</v>
      </c>
    </row>
    <row r="210" s="2" customFormat="1">
      <c r="A210" s="39"/>
      <c r="B210" s="40"/>
      <c r="C210" s="41"/>
      <c r="D210" s="218" t="s">
        <v>138</v>
      </c>
      <c r="E210" s="41"/>
      <c r="F210" s="219" t="s">
        <v>365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138</v>
      </c>
      <c r="AU210" s="18" t="s">
        <v>79</v>
      </c>
    </row>
    <row r="211" s="2" customFormat="1">
      <c r="A211" s="39"/>
      <c r="B211" s="40"/>
      <c r="C211" s="41"/>
      <c r="D211" s="223" t="s">
        <v>140</v>
      </c>
      <c r="E211" s="41"/>
      <c r="F211" s="224" t="s">
        <v>366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140</v>
      </c>
      <c r="AU211" s="18" t="s">
        <v>79</v>
      </c>
    </row>
    <row r="212" s="2" customFormat="1" ht="21.75" customHeight="1">
      <c r="A212" s="39"/>
      <c r="B212" s="40"/>
      <c r="C212" s="205" t="s">
        <v>397</v>
      </c>
      <c r="D212" s="205" t="s">
        <v>131</v>
      </c>
      <c r="E212" s="206" t="s">
        <v>368</v>
      </c>
      <c r="F212" s="207" t="s">
        <v>369</v>
      </c>
      <c r="G212" s="208" t="s">
        <v>213</v>
      </c>
      <c r="H212" s="209">
        <v>1</v>
      </c>
      <c r="I212" s="210"/>
      <c r="J212" s="211">
        <f>ROUND(I212*H212,2)</f>
        <v>0</v>
      </c>
      <c r="K212" s="207" t="s">
        <v>135</v>
      </c>
      <c r="L212" s="45"/>
      <c r="M212" s="212" t="s">
        <v>19</v>
      </c>
      <c r="N212" s="213" t="s">
        <v>40</v>
      </c>
      <c r="O212" s="85"/>
      <c r="P212" s="214">
        <f>O212*H212</f>
        <v>0</v>
      </c>
      <c r="Q212" s="214">
        <v>0.0034199999999999999</v>
      </c>
      <c r="R212" s="214">
        <f>Q212*H212</f>
        <v>0.0034199999999999999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270</v>
      </c>
      <c r="AT212" s="216" t="s">
        <v>131</v>
      </c>
      <c r="AU212" s="216" t="s">
        <v>79</v>
      </c>
      <c r="AY212" s="18" t="s">
        <v>128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77</v>
      </c>
      <c r="BK212" s="217">
        <f>ROUND(I212*H212,2)</f>
        <v>0</v>
      </c>
      <c r="BL212" s="18" t="s">
        <v>270</v>
      </c>
      <c r="BM212" s="216" t="s">
        <v>969</v>
      </c>
    </row>
    <row r="213" s="2" customFormat="1">
      <c r="A213" s="39"/>
      <c r="B213" s="40"/>
      <c r="C213" s="41"/>
      <c r="D213" s="218" t="s">
        <v>138</v>
      </c>
      <c r="E213" s="41"/>
      <c r="F213" s="219" t="s">
        <v>371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138</v>
      </c>
      <c r="AU213" s="18" t="s">
        <v>79</v>
      </c>
    </row>
    <row r="214" s="2" customFormat="1">
      <c r="A214" s="39"/>
      <c r="B214" s="40"/>
      <c r="C214" s="41"/>
      <c r="D214" s="223" t="s">
        <v>140</v>
      </c>
      <c r="E214" s="41"/>
      <c r="F214" s="224" t="s">
        <v>372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140</v>
      </c>
      <c r="AU214" s="18" t="s">
        <v>79</v>
      </c>
    </row>
    <row r="215" s="2" customFormat="1" ht="16.5" customHeight="1">
      <c r="A215" s="39"/>
      <c r="B215" s="40"/>
      <c r="C215" s="205" t="s">
        <v>403</v>
      </c>
      <c r="D215" s="205" t="s">
        <v>131</v>
      </c>
      <c r="E215" s="206" t="s">
        <v>374</v>
      </c>
      <c r="F215" s="207" t="s">
        <v>375</v>
      </c>
      <c r="G215" s="208" t="s">
        <v>289</v>
      </c>
      <c r="H215" s="209">
        <v>1</v>
      </c>
      <c r="I215" s="210"/>
      <c r="J215" s="211">
        <f>ROUND(I215*H215,2)</f>
        <v>0</v>
      </c>
      <c r="K215" s="207" t="s">
        <v>135</v>
      </c>
      <c r="L215" s="45"/>
      <c r="M215" s="212" t="s">
        <v>19</v>
      </c>
      <c r="N215" s="213" t="s">
        <v>40</v>
      </c>
      <c r="O215" s="85"/>
      <c r="P215" s="214">
        <f>O215*H215</f>
        <v>0</v>
      </c>
      <c r="Q215" s="214">
        <v>0.00076000000000000004</v>
      </c>
      <c r="R215" s="214">
        <f>Q215*H215</f>
        <v>0.00076000000000000004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270</v>
      </c>
      <c r="AT215" s="216" t="s">
        <v>131</v>
      </c>
      <c r="AU215" s="216" t="s">
        <v>79</v>
      </c>
      <c r="AY215" s="18" t="s">
        <v>128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77</v>
      </c>
      <c r="BK215" s="217">
        <f>ROUND(I215*H215,2)</f>
        <v>0</v>
      </c>
      <c r="BL215" s="18" t="s">
        <v>270</v>
      </c>
      <c r="BM215" s="216" t="s">
        <v>970</v>
      </c>
    </row>
    <row r="216" s="2" customFormat="1">
      <c r="A216" s="39"/>
      <c r="B216" s="40"/>
      <c r="C216" s="41"/>
      <c r="D216" s="218" t="s">
        <v>138</v>
      </c>
      <c r="E216" s="41"/>
      <c r="F216" s="219" t="s">
        <v>377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138</v>
      </c>
      <c r="AU216" s="18" t="s">
        <v>79</v>
      </c>
    </row>
    <row r="217" s="2" customFormat="1">
      <c r="A217" s="39"/>
      <c r="B217" s="40"/>
      <c r="C217" s="41"/>
      <c r="D217" s="223" t="s">
        <v>140</v>
      </c>
      <c r="E217" s="41"/>
      <c r="F217" s="224" t="s">
        <v>378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140</v>
      </c>
      <c r="AU217" s="18" t="s">
        <v>79</v>
      </c>
    </row>
    <row r="218" s="2" customFormat="1" ht="21.75" customHeight="1">
      <c r="A218" s="39"/>
      <c r="B218" s="40"/>
      <c r="C218" s="205" t="s">
        <v>408</v>
      </c>
      <c r="D218" s="205" t="s">
        <v>131</v>
      </c>
      <c r="E218" s="206" t="s">
        <v>380</v>
      </c>
      <c r="F218" s="207" t="s">
        <v>381</v>
      </c>
      <c r="G218" s="208" t="s">
        <v>213</v>
      </c>
      <c r="H218" s="209">
        <v>1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40</v>
      </c>
      <c r="O218" s="85"/>
      <c r="P218" s="214">
        <f>O218*H218</f>
        <v>0</v>
      </c>
      <c r="Q218" s="214">
        <v>0.0029843582</v>
      </c>
      <c r="R218" s="214">
        <f>Q218*H218</f>
        <v>0.0029843582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270</v>
      </c>
      <c r="AT218" s="216" t="s">
        <v>131</v>
      </c>
      <c r="AU218" s="216" t="s">
        <v>79</v>
      </c>
      <c r="AY218" s="18" t="s">
        <v>128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77</v>
      </c>
      <c r="BK218" s="217">
        <f>ROUND(I218*H218,2)</f>
        <v>0</v>
      </c>
      <c r="BL218" s="18" t="s">
        <v>270</v>
      </c>
      <c r="BM218" s="216" t="s">
        <v>971</v>
      </c>
    </row>
    <row r="219" s="2" customFormat="1">
      <c r="A219" s="39"/>
      <c r="B219" s="40"/>
      <c r="C219" s="41"/>
      <c r="D219" s="218" t="s">
        <v>138</v>
      </c>
      <c r="E219" s="41"/>
      <c r="F219" s="219" t="s">
        <v>383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138</v>
      </c>
      <c r="AU219" s="18" t="s">
        <v>79</v>
      </c>
    </row>
    <row r="220" s="15" customFormat="1">
      <c r="A220" s="15"/>
      <c r="B220" s="261"/>
      <c r="C220" s="262"/>
      <c r="D220" s="218" t="s">
        <v>142</v>
      </c>
      <c r="E220" s="263" t="s">
        <v>19</v>
      </c>
      <c r="F220" s="264" t="s">
        <v>384</v>
      </c>
      <c r="G220" s="262"/>
      <c r="H220" s="263" t="s">
        <v>19</v>
      </c>
      <c r="I220" s="265"/>
      <c r="J220" s="262"/>
      <c r="K220" s="262"/>
      <c r="L220" s="266"/>
      <c r="M220" s="267"/>
      <c r="N220" s="268"/>
      <c r="O220" s="268"/>
      <c r="P220" s="268"/>
      <c r="Q220" s="268"/>
      <c r="R220" s="268"/>
      <c r="S220" s="268"/>
      <c r="T220" s="26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0" t="s">
        <v>142</v>
      </c>
      <c r="AU220" s="270" t="s">
        <v>79</v>
      </c>
      <c r="AV220" s="15" t="s">
        <v>77</v>
      </c>
      <c r="AW220" s="15" t="s">
        <v>31</v>
      </c>
      <c r="AX220" s="15" t="s">
        <v>69</v>
      </c>
      <c r="AY220" s="270" t="s">
        <v>128</v>
      </c>
    </row>
    <row r="221" s="13" customFormat="1">
      <c r="A221" s="13"/>
      <c r="B221" s="225"/>
      <c r="C221" s="226"/>
      <c r="D221" s="218" t="s">
        <v>142</v>
      </c>
      <c r="E221" s="227" t="s">
        <v>19</v>
      </c>
      <c r="F221" s="228" t="s">
        <v>77</v>
      </c>
      <c r="G221" s="226"/>
      <c r="H221" s="229">
        <v>1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142</v>
      </c>
      <c r="AU221" s="235" t="s">
        <v>79</v>
      </c>
      <c r="AV221" s="13" t="s">
        <v>79</v>
      </c>
      <c r="AW221" s="13" t="s">
        <v>31</v>
      </c>
      <c r="AX221" s="13" t="s">
        <v>77</v>
      </c>
      <c r="AY221" s="235" t="s">
        <v>128</v>
      </c>
    </row>
    <row r="222" s="2" customFormat="1" ht="16.5" customHeight="1">
      <c r="A222" s="39"/>
      <c r="B222" s="40"/>
      <c r="C222" s="205" t="s">
        <v>412</v>
      </c>
      <c r="D222" s="205" t="s">
        <v>131</v>
      </c>
      <c r="E222" s="206" t="s">
        <v>385</v>
      </c>
      <c r="F222" s="207" t="s">
        <v>386</v>
      </c>
      <c r="G222" s="208" t="s">
        <v>236</v>
      </c>
      <c r="H222" s="209">
        <v>0.0070000000000000001</v>
      </c>
      <c r="I222" s="210"/>
      <c r="J222" s="211">
        <f>ROUND(I222*H222,2)</f>
        <v>0</v>
      </c>
      <c r="K222" s="207" t="s">
        <v>135</v>
      </c>
      <c r="L222" s="45"/>
      <c r="M222" s="212" t="s">
        <v>19</v>
      </c>
      <c r="N222" s="213" t="s">
        <v>40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270</v>
      </c>
      <c r="AT222" s="216" t="s">
        <v>131</v>
      </c>
      <c r="AU222" s="216" t="s">
        <v>79</v>
      </c>
      <c r="AY222" s="18" t="s">
        <v>128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77</v>
      </c>
      <c r="BK222" s="217">
        <f>ROUND(I222*H222,2)</f>
        <v>0</v>
      </c>
      <c r="BL222" s="18" t="s">
        <v>270</v>
      </c>
      <c r="BM222" s="216" t="s">
        <v>972</v>
      </c>
    </row>
    <row r="223" s="2" customFormat="1">
      <c r="A223" s="39"/>
      <c r="B223" s="40"/>
      <c r="C223" s="41"/>
      <c r="D223" s="218" t="s">
        <v>138</v>
      </c>
      <c r="E223" s="41"/>
      <c r="F223" s="219" t="s">
        <v>388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138</v>
      </c>
      <c r="AU223" s="18" t="s">
        <v>79</v>
      </c>
    </row>
    <row r="224" s="2" customFormat="1">
      <c r="A224" s="39"/>
      <c r="B224" s="40"/>
      <c r="C224" s="41"/>
      <c r="D224" s="223" t="s">
        <v>140</v>
      </c>
      <c r="E224" s="41"/>
      <c r="F224" s="224" t="s">
        <v>389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140</v>
      </c>
      <c r="AU224" s="18" t="s">
        <v>79</v>
      </c>
    </row>
    <row r="225" s="12" customFormat="1" ht="22.8" customHeight="1">
      <c r="A225" s="12"/>
      <c r="B225" s="189"/>
      <c r="C225" s="190"/>
      <c r="D225" s="191" t="s">
        <v>68</v>
      </c>
      <c r="E225" s="203" t="s">
        <v>390</v>
      </c>
      <c r="F225" s="203" t="s">
        <v>391</v>
      </c>
      <c r="G225" s="190"/>
      <c r="H225" s="190"/>
      <c r="I225" s="193"/>
      <c r="J225" s="204">
        <f>BK225</f>
        <v>0</v>
      </c>
      <c r="K225" s="190"/>
      <c r="L225" s="195"/>
      <c r="M225" s="196"/>
      <c r="N225" s="197"/>
      <c r="O225" s="197"/>
      <c r="P225" s="198">
        <f>SUM(P226:P238)</f>
        <v>0</v>
      </c>
      <c r="Q225" s="197"/>
      <c r="R225" s="198">
        <f>SUM(R226:R238)</f>
        <v>0.0014111174000000001</v>
      </c>
      <c r="S225" s="197"/>
      <c r="T225" s="199">
        <f>SUM(T226:T238)</f>
        <v>0.0011000000000000001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79</v>
      </c>
      <c r="AT225" s="201" t="s">
        <v>68</v>
      </c>
      <c r="AU225" s="201" t="s">
        <v>77</v>
      </c>
      <c r="AY225" s="200" t="s">
        <v>128</v>
      </c>
      <c r="BK225" s="202">
        <f>SUM(BK226:BK238)</f>
        <v>0</v>
      </c>
    </row>
    <row r="226" s="2" customFormat="1" ht="16.5" customHeight="1">
      <c r="A226" s="39"/>
      <c r="B226" s="40"/>
      <c r="C226" s="205" t="s">
        <v>420</v>
      </c>
      <c r="D226" s="205" t="s">
        <v>131</v>
      </c>
      <c r="E226" s="206" t="s">
        <v>393</v>
      </c>
      <c r="F226" s="207" t="s">
        <v>394</v>
      </c>
      <c r="G226" s="208" t="s">
        <v>289</v>
      </c>
      <c r="H226" s="209">
        <v>2</v>
      </c>
      <c r="I226" s="210"/>
      <c r="J226" s="211">
        <f>ROUND(I226*H226,2)</f>
        <v>0</v>
      </c>
      <c r="K226" s="207" t="s">
        <v>19</v>
      </c>
      <c r="L226" s="45"/>
      <c r="M226" s="212" t="s">
        <v>19</v>
      </c>
      <c r="N226" s="213" t="s">
        <v>40</v>
      </c>
      <c r="O226" s="85"/>
      <c r="P226" s="214">
        <f>O226*H226</f>
        <v>0</v>
      </c>
      <c r="Q226" s="214">
        <v>0.00041800049999999998</v>
      </c>
      <c r="R226" s="214">
        <f>Q226*H226</f>
        <v>0.00083600099999999995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270</v>
      </c>
      <c r="AT226" s="216" t="s">
        <v>131</v>
      </c>
      <c r="AU226" s="216" t="s">
        <v>79</v>
      </c>
      <c r="AY226" s="18" t="s">
        <v>128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77</v>
      </c>
      <c r="BK226" s="217">
        <f>ROUND(I226*H226,2)</f>
        <v>0</v>
      </c>
      <c r="BL226" s="18" t="s">
        <v>270</v>
      </c>
      <c r="BM226" s="216" t="s">
        <v>973</v>
      </c>
    </row>
    <row r="227" s="2" customFormat="1">
      <c r="A227" s="39"/>
      <c r="B227" s="40"/>
      <c r="C227" s="41"/>
      <c r="D227" s="218" t="s">
        <v>138</v>
      </c>
      <c r="E227" s="41"/>
      <c r="F227" s="219" t="s">
        <v>396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138</v>
      </c>
      <c r="AU227" s="18" t="s">
        <v>79</v>
      </c>
    </row>
    <row r="228" s="2" customFormat="1" ht="16.5" customHeight="1">
      <c r="A228" s="39"/>
      <c r="B228" s="40"/>
      <c r="C228" s="205" t="s">
        <v>426</v>
      </c>
      <c r="D228" s="205" t="s">
        <v>131</v>
      </c>
      <c r="E228" s="206" t="s">
        <v>398</v>
      </c>
      <c r="F228" s="207" t="s">
        <v>399</v>
      </c>
      <c r="G228" s="208" t="s">
        <v>289</v>
      </c>
      <c r="H228" s="209">
        <v>1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40</v>
      </c>
      <c r="O228" s="85"/>
      <c r="P228" s="214">
        <f>O228*H228</f>
        <v>0</v>
      </c>
      <c r="Q228" s="214">
        <v>0.00012640000000000001</v>
      </c>
      <c r="R228" s="214">
        <f>Q228*H228</f>
        <v>0.00012640000000000001</v>
      </c>
      <c r="S228" s="214">
        <v>0.0011000000000000001</v>
      </c>
      <c r="T228" s="215">
        <f>S228*H228</f>
        <v>0.0011000000000000001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270</v>
      </c>
      <c r="AT228" s="216" t="s">
        <v>131</v>
      </c>
      <c r="AU228" s="216" t="s">
        <v>79</v>
      </c>
      <c r="AY228" s="18" t="s">
        <v>128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77</v>
      </c>
      <c r="BK228" s="217">
        <f>ROUND(I228*H228,2)</f>
        <v>0</v>
      </c>
      <c r="BL228" s="18" t="s">
        <v>270</v>
      </c>
      <c r="BM228" s="216" t="s">
        <v>974</v>
      </c>
    </row>
    <row r="229" s="2" customFormat="1">
      <c r="A229" s="39"/>
      <c r="B229" s="40"/>
      <c r="C229" s="41"/>
      <c r="D229" s="218" t="s">
        <v>138</v>
      </c>
      <c r="E229" s="41"/>
      <c r="F229" s="219" t="s">
        <v>401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138</v>
      </c>
      <c r="AU229" s="18" t="s">
        <v>79</v>
      </c>
    </row>
    <row r="230" s="15" customFormat="1">
      <c r="A230" s="15"/>
      <c r="B230" s="261"/>
      <c r="C230" s="262"/>
      <c r="D230" s="218" t="s">
        <v>142</v>
      </c>
      <c r="E230" s="263" t="s">
        <v>19</v>
      </c>
      <c r="F230" s="264" t="s">
        <v>402</v>
      </c>
      <c r="G230" s="262"/>
      <c r="H230" s="263" t="s">
        <v>19</v>
      </c>
      <c r="I230" s="265"/>
      <c r="J230" s="262"/>
      <c r="K230" s="262"/>
      <c r="L230" s="266"/>
      <c r="M230" s="267"/>
      <c r="N230" s="268"/>
      <c r="O230" s="268"/>
      <c r="P230" s="268"/>
      <c r="Q230" s="268"/>
      <c r="R230" s="268"/>
      <c r="S230" s="268"/>
      <c r="T230" s="26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0" t="s">
        <v>142</v>
      </c>
      <c r="AU230" s="270" t="s">
        <v>79</v>
      </c>
      <c r="AV230" s="15" t="s">
        <v>77</v>
      </c>
      <c r="AW230" s="15" t="s">
        <v>31</v>
      </c>
      <c r="AX230" s="15" t="s">
        <v>69</v>
      </c>
      <c r="AY230" s="270" t="s">
        <v>128</v>
      </c>
    </row>
    <row r="231" s="13" customFormat="1">
      <c r="A231" s="13"/>
      <c r="B231" s="225"/>
      <c r="C231" s="226"/>
      <c r="D231" s="218" t="s">
        <v>142</v>
      </c>
      <c r="E231" s="227" t="s">
        <v>19</v>
      </c>
      <c r="F231" s="228" t="s">
        <v>77</v>
      </c>
      <c r="G231" s="226"/>
      <c r="H231" s="229">
        <v>1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142</v>
      </c>
      <c r="AU231" s="235" t="s">
        <v>79</v>
      </c>
      <c r="AV231" s="13" t="s">
        <v>79</v>
      </c>
      <c r="AW231" s="13" t="s">
        <v>31</v>
      </c>
      <c r="AX231" s="13" t="s">
        <v>77</v>
      </c>
      <c r="AY231" s="235" t="s">
        <v>128</v>
      </c>
    </row>
    <row r="232" s="2" customFormat="1" ht="16.5" customHeight="1">
      <c r="A232" s="39"/>
      <c r="B232" s="40"/>
      <c r="C232" s="205" t="s">
        <v>432</v>
      </c>
      <c r="D232" s="205" t="s">
        <v>131</v>
      </c>
      <c r="E232" s="206" t="s">
        <v>404</v>
      </c>
      <c r="F232" s="207" t="s">
        <v>405</v>
      </c>
      <c r="G232" s="208" t="s">
        <v>289</v>
      </c>
      <c r="H232" s="209">
        <v>2</v>
      </c>
      <c r="I232" s="210"/>
      <c r="J232" s="211">
        <f>ROUND(I232*H232,2)</f>
        <v>0</v>
      </c>
      <c r="K232" s="207" t="s">
        <v>19</v>
      </c>
      <c r="L232" s="45"/>
      <c r="M232" s="212" t="s">
        <v>19</v>
      </c>
      <c r="N232" s="213" t="s">
        <v>40</v>
      </c>
      <c r="O232" s="85"/>
      <c r="P232" s="214">
        <f>O232*H232</f>
        <v>0</v>
      </c>
      <c r="Q232" s="214">
        <v>0.00014435819999999999</v>
      </c>
      <c r="R232" s="214">
        <f>Q232*H232</f>
        <v>0.00028871639999999998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270</v>
      </c>
      <c r="AT232" s="216" t="s">
        <v>131</v>
      </c>
      <c r="AU232" s="216" t="s">
        <v>79</v>
      </c>
      <c r="AY232" s="18" t="s">
        <v>128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77</v>
      </c>
      <c r="BK232" s="217">
        <f>ROUND(I232*H232,2)</f>
        <v>0</v>
      </c>
      <c r="BL232" s="18" t="s">
        <v>270</v>
      </c>
      <c r="BM232" s="216" t="s">
        <v>975</v>
      </c>
    </row>
    <row r="233" s="2" customFormat="1">
      <c r="A233" s="39"/>
      <c r="B233" s="40"/>
      <c r="C233" s="41"/>
      <c r="D233" s="218" t="s">
        <v>138</v>
      </c>
      <c r="E233" s="41"/>
      <c r="F233" s="219" t="s">
        <v>407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138</v>
      </c>
      <c r="AU233" s="18" t="s">
        <v>79</v>
      </c>
    </row>
    <row r="234" s="2" customFormat="1" ht="16.5" customHeight="1">
      <c r="A234" s="39"/>
      <c r="B234" s="40"/>
      <c r="C234" s="251" t="s">
        <v>440</v>
      </c>
      <c r="D234" s="251" t="s">
        <v>326</v>
      </c>
      <c r="E234" s="252" t="s">
        <v>409</v>
      </c>
      <c r="F234" s="253" t="s">
        <v>410</v>
      </c>
      <c r="G234" s="254" t="s">
        <v>289</v>
      </c>
      <c r="H234" s="255">
        <v>1</v>
      </c>
      <c r="I234" s="256"/>
      <c r="J234" s="257">
        <f>ROUND(I234*H234,2)</f>
        <v>0</v>
      </c>
      <c r="K234" s="253" t="s">
        <v>135</v>
      </c>
      <c r="L234" s="258"/>
      <c r="M234" s="259" t="s">
        <v>19</v>
      </c>
      <c r="N234" s="260" t="s">
        <v>40</v>
      </c>
      <c r="O234" s="85"/>
      <c r="P234" s="214">
        <f>O234*H234</f>
        <v>0</v>
      </c>
      <c r="Q234" s="214">
        <v>0.00016000000000000001</v>
      </c>
      <c r="R234" s="214">
        <f>Q234*H234</f>
        <v>0.00016000000000000001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329</v>
      </c>
      <c r="AT234" s="216" t="s">
        <v>326</v>
      </c>
      <c r="AU234" s="216" t="s">
        <v>79</v>
      </c>
      <c r="AY234" s="18" t="s">
        <v>128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77</v>
      </c>
      <c r="BK234" s="217">
        <f>ROUND(I234*H234,2)</f>
        <v>0</v>
      </c>
      <c r="BL234" s="18" t="s">
        <v>270</v>
      </c>
      <c r="BM234" s="216" t="s">
        <v>976</v>
      </c>
    </row>
    <row r="235" s="2" customFormat="1">
      <c r="A235" s="39"/>
      <c r="B235" s="40"/>
      <c r="C235" s="41"/>
      <c r="D235" s="218" t="s">
        <v>138</v>
      </c>
      <c r="E235" s="41"/>
      <c r="F235" s="219" t="s">
        <v>410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138</v>
      </c>
      <c r="AU235" s="18" t="s">
        <v>79</v>
      </c>
    </row>
    <row r="236" s="2" customFormat="1" ht="16.5" customHeight="1">
      <c r="A236" s="39"/>
      <c r="B236" s="40"/>
      <c r="C236" s="205" t="s">
        <v>447</v>
      </c>
      <c r="D236" s="205" t="s">
        <v>131</v>
      </c>
      <c r="E236" s="206" t="s">
        <v>413</v>
      </c>
      <c r="F236" s="207" t="s">
        <v>414</v>
      </c>
      <c r="G236" s="208" t="s">
        <v>236</v>
      </c>
      <c r="H236" s="209">
        <v>0.001</v>
      </c>
      <c r="I236" s="210"/>
      <c r="J236" s="211">
        <f>ROUND(I236*H236,2)</f>
        <v>0</v>
      </c>
      <c r="K236" s="207" t="s">
        <v>135</v>
      </c>
      <c r="L236" s="45"/>
      <c r="M236" s="212" t="s">
        <v>19</v>
      </c>
      <c r="N236" s="213" t="s">
        <v>40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270</v>
      </c>
      <c r="AT236" s="216" t="s">
        <v>131</v>
      </c>
      <c r="AU236" s="216" t="s">
        <v>79</v>
      </c>
      <c r="AY236" s="18" t="s">
        <v>128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77</v>
      </c>
      <c r="BK236" s="217">
        <f>ROUND(I236*H236,2)</f>
        <v>0</v>
      </c>
      <c r="BL236" s="18" t="s">
        <v>270</v>
      </c>
      <c r="BM236" s="216" t="s">
        <v>977</v>
      </c>
    </row>
    <row r="237" s="2" customFormat="1">
      <c r="A237" s="39"/>
      <c r="B237" s="40"/>
      <c r="C237" s="41"/>
      <c r="D237" s="218" t="s">
        <v>138</v>
      </c>
      <c r="E237" s="41"/>
      <c r="F237" s="219" t="s">
        <v>416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138</v>
      </c>
      <c r="AU237" s="18" t="s">
        <v>79</v>
      </c>
    </row>
    <row r="238" s="2" customFormat="1">
      <c r="A238" s="39"/>
      <c r="B238" s="40"/>
      <c r="C238" s="41"/>
      <c r="D238" s="223" t="s">
        <v>140</v>
      </c>
      <c r="E238" s="41"/>
      <c r="F238" s="224" t="s">
        <v>417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140</v>
      </c>
      <c r="AU238" s="18" t="s">
        <v>79</v>
      </c>
    </row>
    <row r="239" s="12" customFormat="1" ht="22.8" customHeight="1">
      <c r="A239" s="12"/>
      <c r="B239" s="189"/>
      <c r="C239" s="190"/>
      <c r="D239" s="191" t="s">
        <v>68</v>
      </c>
      <c r="E239" s="203" t="s">
        <v>418</v>
      </c>
      <c r="F239" s="203" t="s">
        <v>419</v>
      </c>
      <c r="G239" s="190"/>
      <c r="H239" s="190"/>
      <c r="I239" s="193"/>
      <c r="J239" s="204">
        <f>BK239</f>
        <v>0</v>
      </c>
      <c r="K239" s="190"/>
      <c r="L239" s="195"/>
      <c r="M239" s="196"/>
      <c r="N239" s="197"/>
      <c r="O239" s="197"/>
      <c r="P239" s="198">
        <f>SUM(P240:P248)</f>
        <v>0</v>
      </c>
      <c r="Q239" s="197"/>
      <c r="R239" s="198">
        <f>SUM(R240:R248)</f>
        <v>0</v>
      </c>
      <c r="S239" s="197"/>
      <c r="T239" s="199">
        <f>SUM(T240:T248)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0" t="s">
        <v>79</v>
      </c>
      <c r="AT239" s="201" t="s">
        <v>68</v>
      </c>
      <c r="AU239" s="201" t="s">
        <v>77</v>
      </c>
      <c r="AY239" s="200" t="s">
        <v>128</v>
      </c>
      <c r="BK239" s="202">
        <f>SUM(BK240:BK248)</f>
        <v>0</v>
      </c>
    </row>
    <row r="240" s="2" customFormat="1" ht="16.5" customHeight="1">
      <c r="A240" s="39"/>
      <c r="B240" s="40"/>
      <c r="C240" s="205" t="s">
        <v>451</v>
      </c>
      <c r="D240" s="205" t="s">
        <v>131</v>
      </c>
      <c r="E240" s="206" t="s">
        <v>421</v>
      </c>
      <c r="F240" s="207" t="s">
        <v>422</v>
      </c>
      <c r="G240" s="208" t="s">
        <v>289</v>
      </c>
      <c r="H240" s="209">
        <v>9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40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270</v>
      </c>
      <c r="AT240" s="216" t="s">
        <v>131</v>
      </c>
      <c r="AU240" s="216" t="s">
        <v>79</v>
      </c>
      <c r="AY240" s="18" t="s">
        <v>128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77</v>
      </c>
      <c r="BK240" s="217">
        <f>ROUND(I240*H240,2)</f>
        <v>0</v>
      </c>
      <c r="BL240" s="18" t="s">
        <v>270</v>
      </c>
      <c r="BM240" s="216" t="s">
        <v>978</v>
      </c>
    </row>
    <row r="241" s="2" customFormat="1">
      <c r="A241" s="39"/>
      <c r="B241" s="40"/>
      <c r="C241" s="41"/>
      <c r="D241" s="218" t="s">
        <v>138</v>
      </c>
      <c r="E241" s="41"/>
      <c r="F241" s="219" t="s">
        <v>424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138</v>
      </c>
      <c r="AU241" s="18" t="s">
        <v>79</v>
      </c>
    </row>
    <row r="242" s="13" customFormat="1">
      <c r="A242" s="13"/>
      <c r="B242" s="225"/>
      <c r="C242" s="226"/>
      <c r="D242" s="218" t="s">
        <v>142</v>
      </c>
      <c r="E242" s="227" t="s">
        <v>19</v>
      </c>
      <c r="F242" s="228" t="s">
        <v>129</v>
      </c>
      <c r="G242" s="226"/>
      <c r="H242" s="229">
        <v>9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142</v>
      </c>
      <c r="AU242" s="235" t="s">
        <v>79</v>
      </c>
      <c r="AV242" s="13" t="s">
        <v>79</v>
      </c>
      <c r="AW242" s="13" t="s">
        <v>31</v>
      </c>
      <c r="AX242" s="13" t="s">
        <v>77</v>
      </c>
      <c r="AY242" s="235" t="s">
        <v>128</v>
      </c>
    </row>
    <row r="243" s="2" customFormat="1" ht="16.5" customHeight="1">
      <c r="A243" s="39"/>
      <c r="B243" s="40"/>
      <c r="C243" s="205" t="s">
        <v>459</v>
      </c>
      <c r="D243" s="205" t="s">
        <v>131</v>
      </c>
      <c r="E243" s="206" t="s">
        <v>427</v>
      </c>
      <c r="F243" s="207" t="s">
        <v>428</v>
      </c>
      <c r="G243" s="208" t="s">
        <v>187</v>
      </c>
      <c r="H243" s="209">
        <v>5.7000000000000002</v>
      </c>
      <c r="I243" s="210"/>
      <c r="J243" s="211">
        <f>ROUND(I243*H243,2)</f>
        <v>0</v>
      </c>
      <c r="K243" s="207" t="s">
        <v>19</v>
      </c>
      <c r="L243" s="45"/>
      <c r="M243" s="212" t="s">
        <v>19</v>
      </c>
      <c r="N243" s="213" t="s">
        <v>40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270</v>
      </c>
      <c r="AT243" s="216" t="s">
        <v>131</v>
      </c>
      <c r="AU243" s="216" t="s">
        <v>79</v>
      </c>
      <c r="AY243" s="18" t="s">
        <v>128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77</v>
      </c>
      <c r="BK243" s="217">
        <f>ROUND(I243*H243,2)</f>
        <v>0</v>
      </c>
      <c r="BL243" s="18" t="s">
        <v>270</v>
      </c>
      <c r="BM243" s="216" t="s">
        <v>979</v>
      </c>
    </row>
    <row r="244" s="2" customFormat="1">
      <c r="A244" s="39"/>
      <c r="B244" s="40"/>
      <c r="C244" s="41"/>
      <c r="D244" s="218" t="s">
        <v>138</v>
      </c>
      <c r="E244" s="41"/>
      <c r="F244" s="219" t="s">
        <v>430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138</v>
      </c>
      <c r="AU244" s="18" t="s">
        <v>79</v>
      </c>
    </row>
    <row r="245" s="13" customFormat="1">
      <c r="A245" s="13"/>
      <c r="B245" s="225"/>
      <c r="C245" s="226"/>
      <c r="D245" s="218" t="s">
        <v>142</v>
      </c>
      <c r="E245" s="227" t="s">
        <v>19</v>
      </c>
      <c r="F245" s="228" t="s">
        <v>980</v>
      </c>
      <c r="G245" s="226"/>
      <c r="H245" s="229">
        <v>5.7000000000000002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142</v>
      </c>
      <c r="AU245" s="235" t="s">
        <v>79</v>
      </c>
      <c r="AV245" s="13" t="s">
        <v>79</v>
      </c>
      <c r="AW245" s="13" t="s">
        <v>31</v>
      </c>
      <c r="AX245" s="13" t="s">
        <v>77</v>
      </c>
      <c r="AY245" s="235" t="s">
        <v>128</v>
      </c>
    </row>
    <row r="246" s="2" customFormat="1" ht="16.5" customHeight="1">
      <c r="A246" s="39"/>
      <c r="B246" s="40"/>
      <c r="C246" s="205" t="s">
        <v>468</v>
      </c>
      <c r="D246" s="205" t="s">
        <v>131</v>
      </c>
      <c r="E246" s="206" t="s">
        <v>433</v>
      </c>
      <c r="F246" s="207" t="s">
        <v>434</v>
      </c>
      <c r="G246" s="208" t="s">
        <v>187</v>
      </c>
      <c r="H246" s="209">
        <v>5.7000000000000002</v>
      </c>
      <c r="I246" s="210"/>
      <c r="J246" s="211">
        <f>ROUND(I246*H246,2)</f>
        <v>0</v>
      </c>
      <c r="K246" s="207" t="s">
        <v>19</v>
      </c>
      <c r="L246" s="45"/>
      <c r="M246" s="212" t="s">
        <v>19</v>
      </c>
      <c r="N246" s="213" t="s">
        <v>40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270</v>
      </c>
      <c r="AT246" s="216" t="s">
        <v>131</v>
      </c>
      <c r="AU246" s="216" t="s">
        <v>79</v>
      </c>
      <c r="AY246" s="18" t="s">
        <v>128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77</v>
      </c>
      <c r="BK246" s="217">
        <f>ROUND(I246*H246,2)</f>
        <v>0</v>
      </c>
      <c r="BL246" s="18" t="s">
        <v>270</v>
      </c>
      <c r="BM246" s="216" t="s">
        <v>981</v>
      </c>
    </row>
    <row r="247" s="2" customFormat="1">
      <c r="A247" s="39"/>
      <c r="B247" s="40"/>
      <c r="C247" s="41"/>
      <c r="D247" s="218" t="s">
        <v>138</v>
      </c>
      <c r="E247" s="41"/>
      <c r="F247" s="219" t="s">
        <v>436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138</v>
      </c>
      <c r="AU247" s="18" t="s">
        <v>79</v>
      </c>
    </row>
    <row r="248" s="13" customFormat="1">
      <c r="A248" s="13"/>
      <c r="B248" s="225"/>
      <c r="C248" s="226"/>
      <c r="D248" s="218" t="s">
        <v>142</v>
      </c>
      <c r="E248" s="227" t="s">
        <v>19</v>
      </c>
      <c r="F248" s="228" t="s">
        <v>980</v>
      </c>
      <c r="G248" s="226"/>
      <c r="H248" s="229">
        <v>5.7000000000000002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142</v>
      </c>
      <c r="AU248" s="235" t="s">
        <v>79</v>
      </c>
      <c r="AV248" s="13" t="s">
        <v>79</v>
      </c>
      <c r="AW248" s="13" t="s">
        <v>31</v>
      </c>
      <c r="AX248" s="13" t="s">
        <v>77</v>
      </c>
      <c r="AY248" s="235" t="s">
        <v>128</v>
      </c>
    </row>
    <row r="249" s="12" customFormat="1" ht="22.8" customHeight="1">
      <c r="A249" s="12"/>
      <c r="B249" s="189"/>
      <c r="C249" s="190"/>
      <c r="D249" s="191" t="s">
        <v>68</v>
      </c>
      <c r="E249" s="203" t="s">
        <v>438</v>
      </c>
      <c r="F249" s="203" t="s">
        <v>439</v>
      </c>
      <c r="G249" s="190"/>
      <c r="H249" s="190"/>
      <c r="I249" s="193"/>
      <c r="J249" s="204">
        <f>BK249</f>
        <v>0</v>
      </c>
      <c r="K249" s="190"/>
      <c r="L249" s="195"/>
      <c r="M249" s="196"/>
      <c r="N249" s="197"/>
      <c r="O249" s="197"/>
      <c r="P249" s="198">
        <f>SUM(P250:P264)</f>
        <v>0</v>
      </c>
      <c r="Q249" s="197"/>
      <c r="R249" s="198">
        <f>SUM(R250:R264)</f>
        <v>0.10852000000000001</v>
      </c>
      <c r="S249" s="197"/>
      <c r="T249" s="199">
        <f>SUM(T250:T264)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0" t="s">
        <v>79</v>
      </c>
      <c r="AT249" s="201" t="s">
        <v>68</v>
      </c>
      <c r="AU249" s="201" t="s">
        <v>77</v>
      </c>
      <c r="AY249" s="200" t="s">
        <v>128</v>
      </c>
      <c r="BK249" s="202">
        <f>SUM(BK250:BK264)</f>
        <v>0</v>
      </c>
    </row>
    <row r="250" s="2" customFormat="1" ht="16.5" customHeight="1">
      <c r="A250" s="39"/>
      <c r="B250" s="40"/>
      <c r="C250" s="205" t="s">
        <v>472</v>
      </c>
      <c r="D250" s="205" t="s">
        <v>131</v>
      </c>
      <c r="E250" s="206" t="s">
        <v>441</v>
      </c>
      <c r="F250" s="207" t="s">
        <v>442</v>
      </c>
      <c r="G250" s="208" t="s">
        <v>187</v>
      </c>
      <c r="H250" s="209">
        <v>0.29999999999999999</v>
      </c>
      <c r="I250" s="210"/>
      <c r="J250" s="211">
        <f>ROUND(I250*H250,2)</f>
        <v>0</v>
      </c>
      <c r="K250" s="207" t="s">
        <v>135</v>
      </c>
      <c r="L250" s="45"/>
      <c r="M250" s="212" t="s">
        <v>19</v>
      </c>
      <c r="N250" s="213" t="s">
        <v>40</v>
      </c>
      <c r="O250" s="85"/>
      <c r="P250" s="214">
        <f>O250*H250</f>
        <v>0</v>
      </c>
      <c r="Q250" s="214">
        <v>0.00040000000000000002</v>
      </c>
      <c r="R250" s="214">
        <f>Q250*H250</f>
        <v>0.00012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270</v>
      </c>
      <c r="AT250" s="216" t="s">
        <v>131</v>
      </c>
      <c r="AU250" s="216" t="s">
        <v>79</v>
      </c>
      <c r="AY250" s="18" t="s">
        <v>128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77</v>
      </c>
      <c r="BK250" s="217">
        <f>ROUND(I250*H250,2)</f>
        <v>0</v>
      </c>
      <c r="BL250" s="18" t="s">
        <v>270</v>
      </c>
      <c r="BM250" s="216" t="s">
        <v>982</v>
      </c>
    </row>
    <row r="251" s="2" customFormat="1">
      <c r="A251" s="39"/>
      <c r="B251" s="40"/>
      <c r="C251" s="41"/>
      <c r="D251" s="218" t="s">
        <v>138</v>
      </c>
      <c r="E251" s="41"/>
      <c r="F251" s="219" t="s">
        <v>444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138</v>
      </c>
      <c r="AU251" s="18" t="s">
        <v>79</v>
      </c>
    </row>
    <row r="252" s="2" customFormat="1">
      <c r="A252" s="39"/>
      <c r="B252" s="40"/>
      <c r="C252" s="41"/>
      <c r="D252" s="223" t="s">
        <v>140</v>
      </c>
      <c r="E252" s="41"/>
      <c r="F252" s="224" t="s">
        <v>445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140</v>
      </c>
      <c r="AU252" s="18" t="s">
        <v>79</v>
      </c>
    </row>
    <row r="253" s="13" customFormat="1">
      <c r="A253" s="13"/>
      <c r="B253" s="225"/>
      <c r="C253" s="226"/>
      <c r="D253" s="218" t="s">
        <v>142</v>
      </c>
      <c r="E253" s="227" t="s">
        <v>19</v>
      </c>
      <c r="F253" s="228" t="s">
        <v>983</v>
      </c>
      <c r="G253" s="226"/>
      <c r="H253" s="229">
        <v>0.29999999999999999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142</v>
      </c>
      <c r="AU253" s="235" t="s">
        <v>79</v>
      </c>
      <c r="AV253" s="13" t="s">
        <v>79</v>
      </c>
      <c r="AW253" s="13" t="s">
        <v>31</v>
      </c>
      <c r="AX253" s="13" t="s">
        <v>77</v>
      </c>
      <c r="AY253" s="235" t="s">
        <v>128</v>
      </c>
    </row>
    <row r="254" s="2" customFormat="1" ht="16.5" customHeight="1">
      <c r="A254" s="39"/>
      <c r="B254" s="40"/>
      <c r="C254" s="251" t="s">
        <v>477</v>
      </c>
      <c r="D254" s="251" t="s">
        <v>326</v>
      </c>
      <c r="E254" s="252" t="s">
        <v>448</v>
      </c>
      <c r="F254" s="253" t="s">
        <v>449</v>
      </c>
      <c r="G254" s="254" t="s">
        <v>289</v>
      </c>
      <c r="H254" s="255">
        <v>2</v>
      </c>
      <c r="I254" s="256"/>
      <c r="J254" s="257">
        <f>ROUND(I254*H254,2)</f>
        <v>0</v>
      </c>
      <c r="K254" s="253" t="s">
        <v>19</v>
      </c>
      <c r="L254" s="258"/>
      <c r="M254" s="259" t="s">
        <v>19</v>
      </c>
      <c r="N254" s="260" t="s">
        <v>40</v>
      </c>
      <c r="O254" s="85"/>
      <c r="P254" s="214">
        <f>O254*H254</f>
        <v>0</v>
      </c>
      <c r="Q254" s="214">
        <v>0.0016999999999999999</v>
      </c>
      <c r="R254" s="214">
        <f>Q254*H254</f>
        <v>0.0033999999999999998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329</v>
      </c>
      <c r="AT254" s="216" t="s">
        <v>326</v>
      </c>
      <c r="AU254" s="216" t="s">
        <v>79</v>
      </c>
      <c r="AY254" s="18" t="s">
        <v>128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77</v>
      </c>
      <c r="BK254" s="217">
        <f>ROUND(I254*H254,2)</f>
        <v>0</v>
      </c>
      <c r="BL254" s="18" t="s">
        <v>270</v>
      </c>
      <c r="BM254" s="216" t="s">
        <v>984</v>
      </c>
    </row>
    <row r="255" s="2" customFormat="1">
      <c r="A255" s="39"/>
      <c r="B255" s="40"/>
      <c r="C255" s="41"/>
      <c r="D255" s="218" t="s">
        <v>138</v>
      </c>
      <c r="E255" s="41"/>
      <c r="F255" s="219" t="s">
        <v>449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138</v>
      </c>
      <c r="AU255" s="18" t="s">
        <v>79</v>
      </c>
    </row>
    <row r="256" s="2" customFormat="1" ht="16.5" customHeight="1">
      <c r="A256" s="39"/>
      <c r="B256" s="40"/>
      <c r="C256" s="205" t="s">
        <v>481</v>
      </c>
      <c r="D256" s="205" t="s">
        <v>131</v>
      </c>
      <c r="E256" s="206" t="s">
        <v>985</v>
      </c>
      <c r="F256" s="207" t="s">
        <v>986</v>
      </c>
      <c r="G256" s="208" t="s">
        <v>987</v>
      </c>
      <c r="H256" s="209">
        <v>100</v>
      </c>
      <c r="I256" s="210"/>
      <c r="J256" s="211">
        <f>ROUND(I256*H256,2)</f>
        <v>0</v>
      </c>
      <c r="K256" s="207" t="s">
        <v>135</v>
      </c>
      <c r="L256" s="45"/>
      <c r="M256" s="212" t="s">
        <v>19</v>
      </c>
      <c r="N256" s="213" t="s">
        <v>40</v>
      </c>
      <c r="O256" s="85"/>
      <c r="P256" s="214">
        <f>O256*H256</f>
        <v>0</v>
      </c>
      <c r="Q256" s="214">
        <v>5.0000000000000002E-05</v>
      </c>
      <c r="R256" s="214">
        <f>Q256*H256</f>
        <v>0.0050000000000000001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270</v>
      </c>
      <c r="AT256" s="216" t="s">
        <v>131</v>
      </c>
      <c r="AU256" s="216" t="s">
        <v>79</v>
      </c>
      <c r="AY256" s="18" t="s">
        <v>128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77</v>
      </c>
      <c r="BK256" s="217">
        <f>ROUND(I256*H256,2)</f>
        <v>0</v>
      </c>
      <c r="BL256" s="18" t="s">
        <v>270</v>
      </c>
      <c r="BM256" s="216" t="s">
        <v>988</v>
      </c>
    </row>
    <row r="257" s="2" customFormat="1">
      <c r="A257" s="39"/>
      <c r="B257" s="40"/>
      <c r="C257" s="41"/>
      <c r="D257" s="218" t="s">
        <v>138</v>
      </c>
      <c r="E257" s="41"/>
      <c r="F257" s="219" t="s">
        <v>989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138</v>
      </c>
      <c r="AU257" s="18" t="s">
        <v>79</v>
      </c>
    </row>
    <row r="258" s="2" customFormat="1">
      <c r="A258" s="39"/>
      <c r="B258" s="40"/>
      <c r="C258" s="41"/>
      <c r="D258" s="223" t="s">
        <v>140</v>
      </c>
      <c r="E258" s="41"/>
      <c r="F258" s="224" t="s">
        <v>990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140</v>
      </c>
      <c r="AU258" s="18" t="s">
        <v>79</v>
      </c>
    </row>
    <row r="259" s="13" customFormat="1">
      <c r="A259" s="13"/>
      <c r="B259" s="225"/>
      <c r="C259" s="226"/>
      <c r="D259" s="218" t="s">
        <v>142</v>
      </c>
      <c r="E259" s="227" t="s">
        <v>19</v>
      </c>
      <c r="F259" s="228" t="s">
        <v>991</v>
      </c>
      <c r="G259" s="226"/>
      <c r="H259" s="229">
        <v>100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142</v>
      </c>
      <c r="AU259" s="235" t="s">
        <v>79</v>
      </c>
      <c r="AV259" s="13" t="s">
        <v>79</v>
      </c>
      <c r="AW259" s="13" t="s">
        <v>31</v>
      </c>
      <c r="AX259" s="13" t="s">
        <v>77</v>
      </c>
      <c r="AY259" s="235" t="s">
        <v>128</v>
      </c>
    </row>
    <row r="260" s="2" customFormat="1" ht="16.5" customHeight="1">
      <c r="A260" s="39"/>
      <c r="B260" s="40"/>
      <c r="C260" s="251" t="s">
        <v>486</v>
      </c>
      <c r="D260" s="251" t="s">
        <v>326</v>
      </c>
      <c r="E260" s="252" t="s">
        <v>992</v>
      </c>
      <c r="F260" s="253" t="s">
        <v>993</v>
      </c>
      <c r="G260" s="254" t="s">
        <v>236</v>
      </c>
      <c r="H260" s="255">
        <v>0.10000000000000001</v>
      </c>
      <c r="I260" s="256"/>
      <c r="J260" s="257">
        <f>ROUND(I260*H260,2)</f>
        <v>0</v>
      </c>
      <c r="K260" s="253" t="s">
        <v>135</v>
      </c>
      <c r="L260" s="258"/>
      <c r="M260" s="259" t="s">
        <v>19</v>
      </c>
      <c r="N260" s="260" t="s">
        <v>40</v>
      </c>
      <c r="O260" s="85"/>
      <c r="P260" s="214">
        <f>O260*H260</f>
        <v>0</v>
      </c>
      <c r="Q260" s="214">
        <v>1</v>
      </c>
      <c r="R260" s="214">
        <f>Q260*H260</f>
        <v>0.10000000000000001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329</v>
      </c>
      <c r="AT260" s="216" t="s">
        <v>326</v>
      </c>
      <c r="AU260" s="216" t="s">
        <v>79</v>
      </c>
      <c r="AY260" s="18" t="s">
        <v>128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77</v>
      </c>
      <c r="BK260" s="217">
        <f>ROUND(I260*H260,2)</f>
        <v>0</v>
      </c>
      <c r="BL260" s="18" t="s">
        <v>270</v>
      </c>
      <c r="BM260" s="216" t="s">
        <v>994</v>
      </c>
    </row>
    <row r="261" s="2" customFormat="1">
      <c r="A261" s="39"/>
      <c r="B261" s="40"/>
      <c r="C261" s="41"/>
      <c r="D261" s="218" t="s">
        <v>138</v>
      </c>
      <c r="E261" s="41"/>
      <c r="F261" s="219" t="s">
        <v>993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138</v>
      </c>
      <c r="AU261" s="18" t="s">
        <v>79</v>
      </c>
    </row>
    <row r="262" s="2" customFormat="1" ht="16.5" customHeight="1">
      <c r="A262" s="39"/>
      <c r="B262" s="40"/>
      <c r="C262" s="205" t="s">
        <v>493</v>
      </c>
      <c r="D262" s="205" t="s">
        <v>131</v>
      </c>
      <c r="E262" s="206" t="s">
        <v>452</v>
      </c>
      <c r="F262" s="207" t="s">
        <v>453</v>
      </c>
      <c r="G262" s="208" t="s">
        <v>236</v>
      </c>
      <c r="H262" s="209">
        <v>0.109</v>
      </c>
      <c r="I262" s="210"/>
      <c r="J262" s="211">
        <f>ROUND(I262*H262,2)</f>
        <v>0</v>
      </c>
      <c r="K262" s="207" t="s">
        <v>135</v>
      </c>
      <c r="L262" s="45"/>
      <c r="M262" s="212" t="s">
        <v>19</v>
      </c>
      <c r="N262" s="213" t="s">
        <v>40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270</v>
      </c>
      <c r="AT262" s="216" t="s">
        <v>131</v>
      </c>
      <c r="AU262" s="216" t="s">
        <v>79</v>
      </c>
      <c r="AY262" s="18" t="s">
        <v>128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77</v>
      </c>
      <c r="BK262" s="217">
        <f>ROUND(I262*H262,2)</f>
        <v>0</v>
      </c>
      <c r="BL262" s="18" t="s">
        <v>270</v>
      </c>
      <c r="BM262" s="216" t="s">
        <v>995</v>
      </c>
    </row>
    <row r="263" s="2" customFormat="1">
      <c r="A263" s="39"/>
      <c r="B263" s="40"/>
      <c r="C263" s="41"/>
      <c r="D263" s="218" t="s">
        <v>138</v>
      </c>
      <c r="E263" s="41"/>
      <c r="F263" s="219" t="s">
        <v>455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138</v>
      </c>
      <c r="AU263" s="18" t="s">
        <v>79</v>
      </c>
    </row>
    <row r="264" s="2" customFormat="1">
      <c r="A264" s="39"/>
      <c r="B264" s="40"/>
      <c r="C264" s="41"/>
      <c r="D264" s="223" t="s">
        <v>140</v>
      </c>
      <c r="E264" s="41"/>
      <c r="F264" s="224" t="s">
        <v>456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140</v>
      </c>
      <c r="AU264" s="18" t="s">
        <v>79</v>
      </c>
    </row>
    <row r="265" s="12" customFormat="1" ht="25.92" customHeight="1">
      <c r="A265" s="12"/>
      <c r="B265" s="189"/>
      <c r="C265" s="190"/>
      <c r="D265" s="191" t="s">
        <v>68</v>
      </c>
      <c r="E265" s="192" t="s">
        <v>457</v>
      </c>
      <c r="F265" s="192" t="s">
        <v>458</v>
      </c>
      <c r="G265" s="190"/>
      <c r="H265" s="190"/>
      <c r="I265" s="193"/>
      <c r="J265" s="194">
        <f>BK265</f>
        <v>0</v>
      </c>
      <c r="K265" s="190"/>
      <c r="L265" s="195"/>
      <c r="M265" s="196"/>
      <c r="N265" s="197"/>
      <c r="O265" s="197"/>
      <c r="P265" s="198">
        <f>SUM(P266:P296)</f>
        <v>0</v>
      </c>
      <c r="Q265" s="197"/>
      <c r="R265" s="198">
        <f>SUM(R266:R296)</f>
        <v>0.00019000000000000001</v>
      </c>
      <c r="S265" s="197"/>
      <c r="T265" s="199">
        <f>SUM(T266:T296)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136</v>
      </c>
      <c r="AT265" s="201" t="s">
        <v>68</v>
      </c>
      <c r="AU265" s="201" t="s">
        <v>69</v>
      </c>
      <c r="AY265" s="200" t="s">
        <v>128</v>
      </c>
      <c r="BK265" s="202">
        <f>SUM(BK266:BK296)</f>
        <v>0</v>
      </c>
    </row>
    <row r="266" s="2" customFormat="1" ht="16.5" customHeight="1">
      <c r="A266" s="39"/>
      <c r="B266" s="40"/>
      <c r="C266" s="205" t="s">
        <v>499</v>
      </c>
      <c r="D266" s="205" t="s">
        <v>131</v>
      </c>
      <c r="E266" s="206" t="s">
        <v>996</v>
      </c>
      <c r="F266" s="207" t="s">
        <v>997</v>
      </c>
      <c r="G266" s="208" t="s">
        <v>134</v>
      </c>
      <c r="H266" s="209">
        <v>8</v>
      </c>
      <c r="I266" s="210"/>
      <c r="J266" s="211">
        <f>ROUND(I266*H266,2)</f>
        <v>0</v>
      </c>
      <c r="K266" s="207" t="s">
        <v>135</v>
      </c>
      <c r="L266" s="45"/>
      <c r="M266" s="212" t="s">
        <v>19</v>
      </c>
      <c r="N266" s="213" t="s">
        <v>40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462</v>
      </c>
      <c r="AT266" s="216" t="s">
        <v>131</v>
      </c>
      <c r="AU266" s="216" t="s">
        <v>77</v>
      </c>
      <c r="AY266" s="18" t="s">
        <v>128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77</v>
      </c>
      <c r="BK266" s="217">
        <f>ROUND(I266*H266,2)</f>
        <v>0</v>
      </c>
      <c r="BL266" s="18" t="s">
        <v>462</v>
      </c>
      <c r="BM266" s="216" t="s">
        <v>998</v>
      </c>
    </row>
    <row r="267" s="2" customFormat="1">
      <c r="A267" s="39"/>
      <c r="B267" s="40"/>
      <c r="C267" s="41"/>
      <c r="D267" s="218" t="s">
        <v>138</v>
      </c>
      <c r="E267" s="41"/>
      <c r="F267" s="219" t="s">
        <v>999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138</v>
      </c>
      <c r="AU267" s="18" t="s">
        <v>77</v>
      </c>
    </row>
    <row r="268" s="2" customFormat="1">
      <c r="A268" s="39"/>
      <c r="B268" s="40"/>
      <c r="C268" s="41"/>
      <c r="D268" s="223" t="s">
        <v>140</v>
      </c>
      <c r="E268" s="41"/>
      <c r="F268" s="224" t="s">
        <v>1000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140</v>
      </c>
      <c r="AU268" s="18" t="s">
        <v>77</v>
      </c>
    </row>
    <row r="269" s="13" customFormat="1">
      <c r="A269" s="13"/>
      <c r="B269" s="225"/>
      <c r="C269" s="226"/>
      <c r="D269" s="218" t="s">
        <v>142</v>
      </c>
      <c r="E269" s="227" t="s">
        <v>19</v>
      </c>
      <c r="F269" s="228" t="s">
        <v>1001</v>
      </c>
      <c r="G269" s="226"/>
      <c r="H269" s="229">
        <v>8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142</v>
      </c>
      <c r="AU269" s="235" t="s">
        <v>77</v>
      </c>
      <c r="AV269" s="13" t="s">
        <v>79</v>
      </c>
      <c r="AW269" s="13" t="s">
        <v>31</v>
      </c>
      <c r="AX269" s="13" t="s">
        <v>77</v>
      </c>
      <c r="AY269" s="235" t="s">
        <v>128</v>
      </c>
    </row>
    <row r="270" s="2" customFormat="1" ht="16.5" customHeight="1">
      <c r="A270" s="39"/>
      <c r="B270" s="40"/>
      <c r="C270" s="205" t="s">
        <v>620</v>
      </c>
      <c r="D270" s="205" t="s">
        <v>131</v>
      </c>
      <c r="E270" s="206" t="s">
        <v>460</v>
      </c>
      <c r="F270" s="207" t="s">
        <v>461</v>
      </c>
      <c r="G270" s="208" t="s">
        <v>134</v>
      </c>
      <c r="H270" s="209">
        <v>5</v>
      </c>
      <c r="I270" s="210"/>
      <c r="J270" s="211">
        <f>ROUND(I270*H270,2)</f>
        <v>0</v>
      </c>
      <c r="K270" s="207" t="s">
        <v>19</v>
      </c>
      <c r="L270" s="45"/>
      <c r="M270" s="212" t="s">
        <v>19</v>
      </c>
      <c r="N270" s="213" t="s">
        <v>40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462</v>
      </c>
      <c r="AT270" s="216" t="s">
        <v>131</v>
      </c>
      <c r="AU270" s="216" t="s">
        <v>77</v>
      </c>
      <c r="AY270" s="18" t="s">
        <v>128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77</v>
      </c>
      <c r="BK270" s="217">
        <f>ROUND(I270*H270,2)</f>
        <v>0</v>
      </c>
      <c r="BL270" s="18" t="s">
        <v>462</v>
      </c>
      <c r="BM270" s="216" t="s">
        <v>1002</v>
      </c>
    </row>
    <row r="271" s="2" customFormat="1">
      <c r="A271" s="39"/>
      <c r="B271" s="40"/>
      <c r="C271" s="41"/>
      <c r="D271" s="218" t="s">
        <v>138</v>
      </c>
      <c r="E271" s="41"/>
      <c r="F271" s="219" t="s">
        <v>464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138</v>
      </c>
      <c r="AU271" s="18" t="s">
        <v>77</v>
      </c>
    </row>
    <row r="272" s="13" customFormat="1">
      <c r="A272" s="13"/>
      <c r="B272" s="225"/>
      <c r="C272" s="226"/>
      <c r="D272" s="218" t="s">
        <v>142</v>
      </c>
      <c r="E272" s="227" t="s">
        <v>19</v>
      </c>
      <c r="F272" s="228" t="s">
        <v>465</v>
      </c>
      <c r="G272" s="226"/>
      <c r="H272" s="229">
        <v>2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142</v>
      </c>
      <c r="AU272" s="235" t="s">
        <v>77</v>
      </c>
      <c r="AV272" s="13" t="s">
        <v>79</v>
      </c>
      <c r="AW272" s="13" t="s">
        <v>31</v>
      </c>
      <c r="AX272" s="13" t="s">
        <v>69</v>
      </c>
      <c r="AY272" s="235" t="s">
        <v>128</v>
      </c>
    </row>
    <row r="273" s="13" customFormat="1">
      <c r="A273" s="13"/>
      <c r="B273" s="225"/>
      <c r="C273" s="226"/>
      <c r="D273" s="218" t="s">
        <v>142</v>
      </c>
      <c r="E273" s="227" t="s">
        <v>19</v>
      </c>
      <c r="F273" s="228" t="s">
        <v>466</v>
      </c>
      <c r="G273" s="226"/>
      <c r="H273" s="229">
        <v>2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142</v>
      </c>
      <c r="AU273" s="235" t="s">
        <v>77</v>
      </c>
      <c r="AV273" s="13" t="s">
        <v>79</v>
      </c>
      <c r="AW273" s="13" t="s">
        <v>31</v>
      </c>
      <c r="AX273" s="13" t="s">
        <v>69</v>
      </c>
      <c r="AY273" s="235" t="s">
        <v>128</v>
      </c>
    </row>
    <row r="274" s="13" customFormat="1">
      <c r="A274" s="13"/>
      <c r="B274" s="225"/>
      <c r="C274" s="226"/>
      <c r="D274" s="218" t="s">
        <v>142</v>
      </c>
      <c r="E274" s="227" t="s">
        <v>19</v>
      </c>
      <c r="F274" s="228" t="s">
        <v>467</v>
      </c>
      <c r="G274" s="226"/>
      <c r="H274" s="229">
        <v>1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142</v>
      </c>
      <c r="AU274" s="235" t="s">
        <v>77</v>
      </c>
      <c r="AV274" s="13" t="s">
        <v>79</v>
      </c>
      <c r="AW274" s="13" t="s">
        <v>31</v>
      </c>
      <c r="AX274" s="13" t="s">
        <v>69</v>
      </c>
      <c r="AY274" s="235" t="s">
        <v>128</v>
      </c>
    </row>
    <row r="275" s="14" customFormat="1">
      <c r="A275" s="14"/>
      <c r="B275" s="236"/>
      <c r="C275" s="237"/>
      <c r="D275" s="218" t="s">
        <v>142</v>
      </c>
      <c r="E275" s="238" t="s">
        <v>19</v>
      </c>
      <c r="F275" s="239" t="s">
        <v>149</v>
      </c>
      <c r="G275" s="237"/>
      <c r="H275" s="240">
        <v>5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142</v>
      </c>
      <c r="AU275" s="246" t="s">
        <v>77</v>
      </c>
      <c r="AV275" s="14" t="s">
        <v>136</v>
      </c>
      <c r="AW275" s="14" t="s">
        <v>31</v>
      </c>
      <c r="AX275" s="14" t="s">
        <v>77</v>
      </c>
      <c r="AY275" s="246" t="s">
        <v>128</v>
      </c>
    </row>
    <row r="276" s="2" customFormat="1" ht="16.5" customHeight="1">
      <c r="A276" s="39"/>
      <c r="B276" s="40"/>
      <c r="C276" s="251" t="s">
        <v>629</v>
      </c>
      <c r="D276" s="251" t="s">
        <v>326</v>
      </c>
      <c r="E276" s="252" t="s">
        <v>469</v>
      </c>
      <c r="F276" s="253" t="s">
        <v>470</v>
      </c>
      <c r="G276" s="254" t="s">
        <v>289</v>
      </c>
      <c r="H276" s="255">
        <v>1</v>
      </c>
      <c r="I276" s="256"/>
      <c r="J276" s="257">
        <f>ROUND(I276*H276,2)</f>
        <v>0</v>
      </c>
      <c r="K276" s="253" t="s">
        <v>135</v>
      </c>
      <c r="L276" s="258"/>
      <c r="M276" s="259" t="s">
        <v>19</v>
      </c>
      <c r="N276" s="260" t="s">
        <v>40</v>
      </c>
      <c r="O276" s="85"/>
      <c r="P276" s="214">
        <f>O276*H276</f>
        <v>0</v>
      </c>
      <c r="Q276" s="214">
        <v>9.0000000000000006E-05</v>
      </c>
      <c r="R276" s="214">
        <f>Q276*H276</f>
        <v>9.0000000000000006E-05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462</v>
      </c>
      <c r="AT276" s="216" t="s">
        <v>326</v>
      </c>
      <c r="AU276" s="216" t="s">
        <v>77</v>
      </c>
      <c r="AY276" s="18" t="s">
        <v>128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77</v>
      </c>
      <c r="BK276" s="217">
        <f>ROUND(I276*H276,2)</f>
        <v>0</v>
      </c>
      <c r="BL276" s="18" t="s">
        <v>462</v>
      </c>
      <c r="BM276" s="216" t="s">
        <v>1003</v>
      </c>
    </row>
    <row r="277" s="2" customFormat="1">
      <c r="A277" s="39"/>
      <c r="B277" s="40"/>
      <c r="C277" s="41"/>
      <c r="D277" s="218" t="s">
        <v>138</v>
      </c>
      <c r="E277" s="41"/>
      <c r="F277" s="219" t="s">
        <v>470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138</v>
      </c>
      <c r="AU277" s="18" t="s">
        <v>77</v>
      </c>
    </row>
    <row r="278" s="2" customFormat="1" ht="16.5" customHeight="1">
      <c r="A278" s="39"/>
      <c r="B278" s="40"/>
      <c r="C278" s="251" t="s">
        <v>636</v>
      </c>
      <c r="D278" s="251" t="s">
        <v>326</v>
      </c>
      <c r="E278" s="252" t="s">
        <v>473</v>
      </c>
      <c r="F278" s="253" t="s">
        <v>474</v>
      </c>
      <c r="G278" s="254" t="s">
        <v>289</v>
      </c>
      <c r="H278" s="255">
        <v>1</v>
      </c>
      <c r="I278" s="256"/>
      <c r="J278" s="257">
        <f>ROUND(I278*H278,2)</f>
        <v>0</v>
      </c>
      <c r="K278" s="253" t="s">
        <v>19</v>
      </c>
      <c r="L278" s="258"/>
      <c r="M278" s="259" t="s">
        <v>19</v>
      </c>
      <c r="N278" s="260" t="s">
        <v>40</v>
      </c>
      <c r="O278" s="85"/>
      <c r="P278" s="214">
        <f>O278*H278</f>
        <v>0</v>
      </c>
      <c r="Q278" s="214">
        <v>0.00010000000000000001</v>
      </c>
      <c r="R278" s="214">
        <f>Q278*H278</f>
        <v>0.00010000000000000001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462</v>
      </c>
      <c r="AT278" s="216" t="s">
        <v>326</v>
      </c>
      <c r="AU278" s="216" t="s">
        <v>77</v>
      </c>
      <c r="AY278" s="18" t="s">
        <v>128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77</v>
      </c>
      <c r="BK278" s="217">
        <f>ROUND(I278*H278,2)</f>
        <v>0</v>
      </c>
      <c r="BL278" s="18" t="s">
        <v>462</v>
      </c>
      <c r="BM278" s="216" t="s">
        <v>1004</v>
      </c>
    </row>
    <row r="279" s="2" customFormat="1">
      <c r="A279" s="39"/>
      <c r="B279" s="40"/>
      <c r="C279" s="41"/>
      <c r="D279" s="218" t="s">
        <v>138</v>
      </c>
      <c r="E279" s="41"/>
      <c r="F279" s="219" t="s">
        <v>476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138</v>
      </c>
      <c r="AU279" s="18" t="s">
        <v>77</v>
      </c>
    </row>
    <row r="280" s="2" customFormat="1" ht="24.15" customHeight="1">
      <c r="A280" s="39"/>
      <c r="B280" s="40"/>
      <c r="C280" s="251" t="s">
        <v>643</v>
      </c>
      <c r="D280" s="251" t="s">
        <v>326</v>
      </c>
      <c r="E280" s="252" t="s">
        <v>478</v>
      </c>
      <c r="F280" s="253" t="s">
        <v>479</v>
      </c>
      <c r="G280" s="254" t="s">
        <v>289</v>
      </c>
      <c r="H280" s="255">
        <v>1</v>
      </c>
      <c r="I280" s="256"/>
      <c r="J280" s="257">
        <f>ROUND(I280*H280,2)</f>
        <v>0</v>
      </c>
      <c r="K280" s="253" t="s">
        <v>19</v>
      </c>
      <c r="L280" s="258"/>
      <c r="M280" s="259" t="s">
        <v>19</v>
      </c>
      <c r="N280" s="260" t="s">
        <v>40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462</v>
      </c>
      <c r="AT280" s="216" t="s">
        <v>326</v>
      </c>
      <c r="AU280" s="216" t="s">
        <v>77</v>
      </c>
      <c r="AY280" s="18" t="s">
        <v>128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77</v>
      </c>
      <c r="BK280" s="217">
        <f>ROUND(I280*H280,2)</f>
        <v>0</v>
      </c>
      <c r="BL280" s="18" t="s">
        <v>462</v>
      </c>
      <c r="BM280" s="216" t="s">
        <v>1005</v>
      </c>
    </row>
    <row r="281" s="2" customFormat="1">
      <c r="A281" s="39"/>
      <c r="B281" s="40"/>
      <c r="C281" s="41"/>
      <c r="D281" s="218" t="s">
        <v>138</v>
      </c>
      <c r="E281" s="41"/>
      <c r="F281" s="219" t="s">
        <v>479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138</v>
      </c>
      <c r="AU281" s="18" t="s">
        <v>77</v>
      </c>
    </row>
    <row r="282" s="2" customFormat="1" ht="16.5" customHeight="1">
      <c r="A282" s="39"/>
      <c r="B282" s="40"/>
      <c r="C282" s="251" t="s">
        <v>650</v>
      </c>
      <c r="D282" s="251" t="s">
        <v>326</v>
      </c>
      <c r="E282" s="252" t="s">
        <v>482</v>
      </c>
      <c r="F282" s="253" t="s">
        <v>483</v>
      </c>
      <c r="G282" s="254" t="s">
        <v>289</v>
      </c>
      <c r="H282" s="255">
        <v>1</v>
      </c>
      <c r="I282" s="256"/>
      <c r="J282" s="257">
        <f>ROUND(I282*H282,2)</f>
        <v>0</v>
      </c>
      <c r="K282" s="253" t="s">
        <v>19</v>
      </c>
      <c r="L282" s="258"/>
      <c r="M282" s="259" t="s">
        <v>19</v>
      </c>
      <c r="N282" s="260" t="s">
        <v>40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462</v>
      </c>
      <c r="AT282" s="216" t="s">
        <v>326</v>
      </c>
      <c r="AU282" s="216" t="s">
        <v>77</v>
      </c>
      <c r="AY282" s="18" t="s">
        <v>128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77</v>
      </c>
      <c r="BK282" s="217">
        <f>ROUND(I282*H282,2)</f>
        <v>0</v>
      </c>
      <c r="BL282" s="18" t="s">
        <v>462</v>
      </c>
      <c r="BM282" s="216" t="s">
        <v>1006</v>
      </c>
    </row>
    <row r="283" s="2" customFormat="1">
      <c r="A283" s="39"/>
      <c r="B283" s="40"/>
      <c r="C283" s="41"/>
      <c r="D283" s="218" t="s">
        <v>138</v>
      </c>
      <c r="E283" s="41"/>
      <c r="F283" s="219" t="s">
        <v>485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138</v>
      </c>
      <c r="AU283" s="18" t="s">
        <v>77</v>
      </c>
    </row>
    <row r="284" s="2" customFormat="1" ht="16.5" customHeight="1">
      <c r="A284" s="39"/>
      <c r="B284" s="40"/>
      <c r="C284" s="205" t="s">
        <v>655</v>
      </c>
      <c r="D284" s="205" t="s">
        <v>131</v>
      </c>
      <c r="E284" s="206" t="s">
        <v>487</v>
      </c>
      <c r="F284" s="207" t="s">
        <v>488</v>
      </c>
      <c r="G284" s="208" t="s">
        <v>134</v>
      </c>
      <c r="H284" s="209">
        <v>4</v>
      </c>
      <c r="I284" s="210"/>
      <c r="J284" s="211">
        <f>ROUND(I284*H284,2)</f>
        <v>0</v>
      </c>
      <c r="K284" s="207" t="s">
        <v>135</v>
      </c>
      <c r="L284" s="45"/>
      <c r="M284" s="212" t="s">
        <v>19</v>
      </c>
      <c r="N284" s="213" t="s">
        <v>40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462</v>
      </c>
      <c r="AT284" s="216" t="s">
        <v>131</v>
      </c>
      <c r="AU284" s="216" t="s">
        <v>77</v>
      </c>
      <c r="AY284" s="18" t="s">
        <v>128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77</v>
      </c>
      <c r="BK284" s="217">
        <f>ROUND(I284*H284,2)</f>
        <v>0</v>
      </c>
      <c r="BL284" s="18" t="s">
        <v>462</v>
      </c>
      <c r="BM284" s="216" t="s">
        <v>1007</v>
      </c>
    </row>
    <row r="285" s="2" customFormat="1">
      <c r="A285" s="39"/>
      <c r="B285" s="40"/>
      <c r="C285" s="41"/>
      <c r="D285" s="218" t="s">
        <v>138</v>
      </c>
      <c r="E285" s="41"/>
      <c r="F285" s="219" t="s">
        <v>490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138</v>
      </c>
      <c r="AU285" s="18" t="s">
        <v>77</v>
      </c>
    </row>
    <row r="286" s="2" customFormat="1">
      <c r="A286" s="39"/>
      <c r="B286" s="40"/>
      <c r="C286" s="41"/>
      <c r="D286" s="223" t="s">
        <v>140</v>
      </c>
      <c r="E286" s="41"/>
      <c r="F286" s="224" t="s">
        <v>491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140</v>
      </c>
      <c r="AU286" s="18" t="s">
        <v>77</v>
      </c>
    </row>
    <row r="287" s="13" customFormat="1">
      <c r="A287" s="13"/>
      <c r="B287" s="225"/>
      <c r="C287" s="226"/>
      <c r="D287" s="218" t="s">
        <v>142</v>
      </c>
      <c r="E287" s="227" t="s">
        <v>19</v>
      </c>
      <c r="F287" s="228" t="s">
        <v>492</v>
      </c>
      <c r="G287" s="226"/>
      <c r="H287" s="229">
        <v>4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142</v>
      </c>
      <c r="AU287" s="235" t="s">
        <v>77</v>
      </c>
      <c r="AV287" s="13" t="s">
        <v>79</v>
      </c>
      <c r="AW287" s="13" t="s">
        <v>31</v>
      </c>
      <c r="AX287" s="13" t="s">
        <v>77</v>
      </c>
      <c r="AY287" s="235" t="s">
        <v>128</v>
      </c>
    </row>
    <row r="288" s="2" customFormat="1" ht="16.5" customHeight="1">
      <c r="A288" s="39"/>
      <c r="B288" s="40"/>
      <c r="C288" s="251" t="s">
        <v>661</v>
      </c>
      <c r="D288" s="251" t="s">
        <v>326</v>
      </c>
      <c r="E288" s="252" t="s">
        <v>494</v>
      </c>
      <c r="F288" s="253" t="s">
        <v>495</v>
      </c>
      <c r="G288" s="254" t="s">
        <v>19</v>
      </c>
      <c r="H288" s="255">
        <v>1</v>
      </c>
      <c r="I288" s="256"/>
      <c r="J288" s="257">
        <f>ROUND(I288*H288,2)</f>
        <v>0</v>
      </c>
      <c r="K288" s="253" t="s">
        <v>19</v>
      </c>
      <c r="L288" s="258"/>
      <c r="M288" s="259" t="s">
        <v>19</v>
      </c>
      <c r="N288" s="260" t="s">
        <v>40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462</v>
      </c>
      <c r="AT288" s="216" t="s">
        <v>326</v>
      </c>
      <c r="AU288" s="216" t="s">
        <v>77</v>
      </c>
      <c r="AY288" s="18" t="s">
        <v>128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77</v>
      </c>
      <c r="BK288" s="217">
        <f>ROUND(I288*H288,2)</f>
        <v>0</v>
      </c>
      <c r="BL288" s="18" t="s">
        <v>462</v>
      </c>
      <c r="BM288" s="216" t="s">
        <v>1008</v>
      </c>
    </row>
    <row r="289" s="2" customFormat="1">
      <c r="A289" s="39"/>
      <c r="B289" s="40"/>
      <c r="C289" s="41"/>
      <c r="D289" s="218" t="s">
        <v>138</v>
      </c>
      <c r="E289" s="41"/>
      <c r="F289" s="219" t="s">
        <v>495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138</v>
      </c>
      <c r="AU289" s="18" t="s">
        <v>77</v>
      </c>
    </row>
    <row r="290" s="15" customFormat="1">
      <c r="A290" s="15"/>
      <c r="B290" s="261"/>
      <c r="C290" s="262"/>
      <c r="D290" s="218" t="s">
        <v>142</v>
      </c>
      <c r="E290" s="263" t="s">
        <v>19</v>
      </c>
      <c r="F290" s="264" t="s">
        <v>497</v>
      </c>
      <c r="G290" s="262"/>
      <c r="H290" s="263" t="s">
        <v>19</v>
      </c>
      <c r="I290" s="265"/>
      <c r="J290" s="262"/>
      <c r="K290" s="262"/>
      <c r="L290" s="266"/>
      <c r="M290" s="267"/>
      <c r="N290" s="268"/>
      <c r="O290" s="268"/>
      <c r="P290" s="268"/>
      <c r="Q290" s="268"/>
      <c r="R290" s="268"/>
      <c r="S290" s="268"/>
      <c r="T290" s="269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0" t="s">
        <v>142</v>
      </c>
      <c r="AU290" s="270" t="s">
        <v>77</v>
      </c>
      <c r="AV290" s="15" t="s">
        <v>77</v>
      </c>
      <c r="AW290" s="15" t="s">
        <v>31</v>
      </c>
      <c r="AX290" s="15" t="s">
        <v>69</v>
      </c>
      <c r="AY290" s="270" t="s">
        <v>128</v>
      </c>
    </row>
    <row r="291" s="15" customFormat="1">
      <c r="A291" s="15"/>
      <c r="B291" s="261"/>
      <c r="C291" s="262"/>
      <c r="D291" s="218" t="s">
        <v>142</v>
      </c>
      <c r="E291" s="263" t="s">
        <v>19</v>
      </c>
      <c r="F291" s="264" t="s">
        <v>498</v>
      </c>
      <c r="G291" s="262"/>
      <c r="H291" s="263" t="s">
        <v>19</v>
      </c>
      <c r="I291" s="265"/>
      <c r="J291" s="262"/>
      <c r="K291" s="262"/>
      <c r="L291" s="266"/>
      <c r="M291" s="267"/>
      <c r="N291" s="268"/>
      <c r="O291" s="268"/>
      <c r="P291" s="268"/>
      <c r="Q291" s="268"/>
      <c r="R291" s="268"/>
      <c r="S291" s="268"/>
      <c r="T291" s="26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0" t="s">
        <v>142</v>
      </c>
      <c r="AU291" s="270" t="s">
        <v>77</v>
      </c>
      <c r="AV291" s="15" t="s">
        <v>77</v>
      </c>
      <c r="AW291" s="15" t="s">
        <v>31</v>
      </c>
      <c r="AX291" s="15" t="s">
        <v>69</v>
      </c>
      <c r="AY291" s="270" t="s">
        <v>128</v>
      </c>
    </row>
    <row r="292" s="13" customFormat="1">
      <c r="A292" s="13"/>
      <c r="B292" s="225"/>
      <c r="C292" s="226"/>
      <c r="D292" s="218" t="s">
        <v>142</v>
      </c>
      <c r="E292" s="227" t="s">
        <v>19</v>
      </c>
      <c r="F292" s="228" t="s">
        <v>77</v>
      </c>
      <c r="G292" s="226"/>
      <c r="H292" s="229">
        <v>1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142</v>
      </c>
      <c r="AU292" s="235" t="s">
        <v>77</v>
      </c>
      <c r="AV292" s="13" t="s">
        <v>79</v>
      </c>
      <c r="AW292" s="13" t="s">
        <v>31</v>
      </c>
      <c r="AX292" s="13" t="s">
        <v>77</v>
      </c>
      <c r="AY292" s="235" t="s">
        <v>128</v>
      </c>
    </row>
    <row r="293" s="2" customFormat="1" ht="16.5" customHeight="1">
      <c r="A293" s="39"/>
      <c r="B293" s="40"/>
      <c r="C293" s="205" t="s">
        <v>663</v>
      </c>
      <c r="D293" s="205" t="s">
        <v>131</v>
      </c>
      <c r="E293" s="206" t="s">
        <v>500</v>
      </c>
      <c r="F293" s="207" t="s">
        <v>501</v>
      </c>
      <c r="G293" s="208" t="s">
        <v>134</v>
      </c>
      <c r="H293" s="209">
        <v>5</v>
      </c>
      <c r="I293" s="210"/>
      <c r="J293" s="211">
        <f>ROUND(I293*H293,2)</f>
        <v>0</v>
      </c>
      <c r="K293" s="207" t="s">
        <v>19</v>
      </c>
      <c r="L293" s="45"/>
      <c r="M293" s="212" t="s">
        <v>19</v>
      </c>
      <c r="N293" s="213" t="s">
        <v>40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462</v>
      </c>
      <c r="AT293" s="216" t="s">
        <v>131</v>
      </c>
      <c r="AU293" s="216" t="s">
        <v>77</v>
      </c>
      <c r="AY293" s="18" t="s">
        <v>128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77</v>
      </c>
      <c r="BK293" s="217">
        <f>ROUND(I293*H293,2)</f>
        <v>0</v>
      </c>
      <c r="BL293" s="18" t="s">
        <v>462</v>
      </c>
      <c r="BM293" s="216" t="s">
        <v>1009</v>
      </c>
    </row>
    <row r="294" s="2" customFormat="1">
      <c r="A294" s="39"/>
      <c r="B294" s="40"/>
      <c r="C294" s="41"/>
      <c r="D294" s="218" t="s">
        <v>138</v>
      </c>
      <c r="E294" s="41"/>
      <c r="F294" s="219" t="s">
        <v>503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138</v>
      </c>
      <c r="AU294" s="18" t="s">
        <v>77</v>
      </c>
    </row>
    <row r="295" s="15" customFormat="1">
      <c r="A295" s="15"/>
      <c r="B295" s="261"/>
      <c r="C295" s="262"/>
      <c r="D295" s="218" t="s">
        <v>142</v>
      </c>
      <c r="E295" s="263" t="s">
        <v>19</v>
      </c>
      <c r="F295" s="264" t="s">
        <v>504</v>
      </c>
      <c r="G295" s="262"/>
      <c r="H295" s="263" t="s">
        <v>19</v>
      </c>
      <c r="I295" s="265"/>
      <c r="J295" s="262"/>
      <c r="K295" s="262"/>
      <c r="L295" s="266"/>
      <c r="M295" s="267"/>
      <c r="N295" s="268"/>
      <c r="O295" s="268"/>
      <c r="P295" s="268"/>
      <c r="Q295" s="268"/>
      <c r="R295" s="268"/>
      <c r="S295" s="268"/>
      <c r="T295" s="269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0" t="s">
        <v>142</v>
      </c>
      <c r="AU295" s="270" t="s">
        <v>77</v>
      </c>
      <c r="AV295" s="15" t="s">
        <v>77</v>
      </c>
      <c r="AW295" s="15" t="s">
        <v>31</v>
      </c>
      <c r="AX295" s="15" t="s">
        <v>69</v>
      </c>
      <c r="AY295" s="270" t="s">
        <v>128</v>
      </c>
    </row>
    <row r="296" s="13" customFormat="1">
      <c r="A296" s="13"/>
      <c r="B296" s="225"/>
      <c r="C296" s="226"/>
      <c r="D296" s="218" t="s">
        <v>142</v>
      </c>
      <c r="E296" s="227" t="s">
        <v>19</v>
      </c>
      <c r="F296" s="228" t="s">
        <v>151</v>
      </c>
      <c r="G296" s="226"/>
      <c r="H296" s="229">
        <v>5</v>
      </c>
      <c r="I296" s="230"/>
      <c r="J296" s="226"/>
      <c r="K296" s="226"/>
      <c r="L296" s="231"/>
      <c r="M296" s="247"/>
      <c r="N296" s="248"/>
      <c r="O296" s="248"/>
      <c r="P296" s="248"/>
      <c r="Q296" s="248"/>
      <c r="R296" s="248"/>
      <c r="S296" s="248"/>
      <c r="T296" s="24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142</v>
      </c>
      <c r="AU296" s="235" t="s">
        <v>77</v>
      </c>
      <c r="AV296" s="13" t="s">
        <v>79</v>
      </c>
      <c r="AW296" s="13" t="s">
        <v>31</v>
      </c>
      <c r="AX296" s="13" t="s">
        <v>77</v>
      </c>
      <c r="AY296" s="235" t="s">
        <v>128</v>
      </c>
    </row>
    <row r="297" s="2" customFormat="1" ht="6.96" customHeight="1">
      <c r="A297" s="39"/>
      <c r="B297" s="60"/>
      <c r="C297" s="61"/>
      <c r="D297" s="61"/>
      <c r="E297" s="61"/>
      <c r="F297" s="61"/>
      <c r="G297" s="61"/>
      <c r="H297" s="61"/>
      <c r="I297" s="61"/>
      <c r="J297" s="61"/>
      <c r="K297" s="61"/>
      <c r="L297" s="45"/>
      <c r="M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</row>
  </sheetData>
  <sheetProtection sheet="1" autoFilter="0" formatColumns="0" formatRows="0" objects="1" scenarios="1" spinCount="100000" saltValue="8JFoNkK1fK1h4DqurZwwvDC94m5VpkEmTfBvb3sYZy2kiQ3/SCU+rMcx9PsmQEHdEa8mO9ojWV3x33OKRtqQcg==" hashValue="b72fhKgwBF0vvaJ4dbdV7zxmUv0Ncgqt8EulWx2NxKhpklfCTvB6+7jvdXDYgK966W4iRB9fFftXUqNZe83gnw==" algorithmName="SHA-512" password="CC35"/>
  <autoFilter ref="C93:K296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2_01/314231561"/>
    <hyperlink ref="F103" r:id="rId2" display="https://podminky.urs.cz/item/CS_URS_2022_01/417321313"/>
    <hyperlink ref="F107" r:id="rId3" display="https://podminky.urs.cz/item/CS_URS_2022_01/417351115"/>
    <hyperlink ref="F111" r:id="rId4" display="https://podminky.urs.cz/item/CS_URS_2022_01/417351116"/>
    <hyperlink ref="F116" r:id="rId5" display="https://podminky.urs.cz/item/CS_URS_2022_01/619996115"/>
    <hyperlink ref="F121" r:id="rId6" display="https://podminky.urs.cz/item/CS_URS_2022_01/941111111"/>
    <hyperlink ref="F125" r:id="rId7" display="https://podminky.urs.cz/item/CS_URS_2022_01/941111211"/>
    <hyperlink ref="F129" r:id="rId8" display="https://podminky.urs.cz/item/CS_URS_2022_01/941111811"/>
    <hyperlink ref="F137" r:id="rId9" display="https://podminky.urs.cz/item/CS_URS_2022_01/962032631"/>
    <hyperlink ref="F145" r:id="rId10" display="https://podminky.urs.cz/item/CS_URS_2022_01/997013212"/>
    <hyperlink ref="F153" r:id="rId11" display="https://podminky.urs.cz/item/CS_URS_2022_01/997013635"/>
    <hyperlink ref="F161" r:id="rId12" display="https://podminky.urs.cz/item/CS_URS_2022_01/722173113"/>
    <hyperlink ref="F165" r:id="rId13" display="https://podminky.urs.cz/item/CS_URS_2022_01/722175002"/>
    <hyperlink ref="F169" r:id="rId14" display="https://podminky.urs.cz/item/CS_URS_2022_01/722182011"/>
    <hyperlink ref="F173" r:id="rId15" display="https://podminky.urs.cz/item/CS_URS_2022_01/722190401"/>
    <hyperlink ref="F177" r:id="rId16" display="https://podminky.urs.cz/item/CS_URS_2022_01/722232122"/>
    <hyperlink ref="F181" r:id="rId17" display="https://podminky.urs.cz/item/CS_URS_2022_01/998722201"/>
    <hyperlink ref="F199" r:id="rId18" display="https://podminky.urs.cz/item/CS_URS_2022_01/998731102"/>
    <hyperlink ref="F205" r:id="rId19" display="https://podminky.urs.cz/item/CS_URS_2022_01/732212815"/>
    <hyperlink ref="F208" r:id="rId20" display="https://podminky.urs.cz/item/CS_URS_2022_01/732320812"/>
    <hyperlink ref="F211" r:id="rId21" display="https://podminky.urs.cz/item/CS_URS_2022_01/732324812"/>
    <hyperlink ref="F214" r:id="rId22" display="https://podminky.urs.cz/item/CS_URS_2022_01/732331612"/>
    <hyperlink ref="F217" r:id="rId23" display="https://podminky.urs.cz/item/CS_URS_2022_01/732331778"/>
    <hyperlink ref="F224" r:id="rId24" display="https://podminky.urs.cz/item/CS_URS_2022_01/998732101"/>
    <hyperlink ref="F238" r:id="rId25" display="https://podminky.urs.cz/item/CS_URS_2022_01/998734102"/>
    <hyperlink ref="F252" r:id="rId26" display="https://podminky.urs.cz/item/CS_URS_2022_01/767610115"/>
    <hyperlink ref="F258" r:id="rId27" display="https://podminky.urs.cz/item/CS_URS_2022_01/767995114"/>
    <hyperlink ref="F264" r:id="rId28" display="https://podminky.urs.cz/item/CS_URS_2022_01/998767101"/>
    <hyperlink ref="F268" r:id="rId29" display="https://podminky.urs.cz/item/CS_URS_2022_01/HZS2132"/>
    <hyperlink ref="F286" r:id="rId30" display="https://podminky.urs.cz/item/CS_URS_2022_01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výměna kotlu TP emisní třída 4/8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1010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ROUND((SUM(BE91:BE249)),  2)</f>
        <v>0</v>
      </c>
      <c r="G33" s="39"/>
      <c r="H33" s="39"/>
      <c r="I33" s="149">
        <v>0.20999999999999999</v>
      </c>
      <c r="J33" s="148">
        <f>ROUND(((SUM(BE91:BE249))*I33),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ROUND((SUM(BF91:BF249)),  2)</f>
        <v>0</v>
      </c>
      <c r="G34" s="39"/>
      <c r="H34" s="39"/>
      <c r="I34" s="149">
        <v>0.14999999999999999</v>
      </c>
      <c r="J34" s="148">
        <f>ROUND(((SUM(BF91:BF249))*I34),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ROUND((SUM(BG91:BG249)),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ROUND((SUM(BH91:BH249)),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ROUND((SUM(BI91:BI249)),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výměna kotlu TP emisní třída 4/8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Rozsochy BZ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105</v>
      </c>
      <c r="D57" s="163"/>
      <c r="E57" s="163"/>
      <c r="F57" s="163"/>
      <c r="G57" s="163"/>
      <c r="H57" s="163"/>
      <c r="I57" s="163"/>
      <c r="J57" s="164" t="s">
        <v>106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107</v>
      </c>
    </row>
    <row r="60" s="9" customFormat="1" ht="24.96" customHeight="1">
      <c r="A60" s="9"/>
      <c r="B60" s="166"/>
      <c r="C60" s="167"/>
      <c r="D60" s="168" t="s">
        <v>108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109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174</v>
      </c>
      <c r="E62" s="175"/>
      <c r="F62" s="175"/>
      <c r="G62" s="175"/>
      <c r="H62" s="175"/>
      <c r="I62" s="175"/>
      <c r="J62" s="176">
        <f>J102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175</v>
      </c>
      <c r="E63" s="175"/>
      <c r="F63" s="175"/>
      <c r="G63" s="175"/>
      <c r="H63" s="175"/>
      <c r="I63" s="175"/>
      <c r="J63" s="176">
        <f>J114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176</v>
      </c>
      <c r="E64" s="169"/>
      <c r="F64" s="169"/>
      <c r="G64" s="169"/>
      <c r="H64" s="169"/>
      <c r="I64" s="169"/>
      <c r="J64" s="170">
        <f>J117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177</v>
      </c>
      <c r="E65" s="175"/>
      <c r="F65" s="175"/>
      <c r="G65" s="175"/>
      <c r="H65" s="175"/>
      <c r="I65" s="175"/>
      <c r="J65" s="176">
        <f>J118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178</v>
      </c>
      <c r="E66" s="175"/>
      <c r="F66" s="175"/>
      <c r="G66" s="175"/>
      <c r="H66" s="175"/>
      <c r="I66" s="175"/>
      <c r="J66" s="176">
        <f>J142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179</v>
      </c>
      <c r="E67" s="175"/>
      <c r="F67" s="175"/>
      <c r="G67" s="175"/>
      <c r="H67" s="175"/>
      <c r="I67" s="175"/>
      <c r="J67" s="176">
        <f>J162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180</v>
      </c>
      <c r="E68" s="175"/>
      <c r="F68" s="175"/>
      <c r="G68" s="175"/>
      <c r="H68" s="175"/>
      <c r="I68" s="175"/>
      <c r="J68" s="176">
        <f>J188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181</v>
      </c>
      <c r="E69" s="175"/>
      <c r="F69" s="175"/>
      <c r="G69" s="175"/>
      <c r="H69" s="175"/>
      <c r="I69" s="175"/>
      <c r="J69" s="176">
        <f>J202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182</v>
      </c>
      <c r="E70" s="175"/>
      <c r="F70" s="175"/>
      <c r="G70" s="175"/>
      <c r="H70" s="175"/>
      <c r="I70" s="175"/>
      <c r="J70" s="176">
        <f>J212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6"/>
      <c r="C71" s="167"/>
      <c r="D71" s="168" t="s">
        <v>183</v>
      </c>
      <c r="E71" s="169"/>
      <c r="F71" s="169"/>
      <c r="G71" s="169"/>
      <c r="H71" s="169"/>
      <c r="I71" s="169"/>
      <c r="J71" s="170">
        <f>J222</f>
        <v>0</v>
      </c>
      <c r="K71" s="167"/>
      <c r="L71" s="17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113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výměna kotlu TP emisní třída 4/8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102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07 - Rozsochy BZ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 xml:space="preserve"> </v>
      </c>
      <c r="G85" s="41"/>
      <c r="H85" s="41"/>
      <c r="I85" s="33" t="s">
        <v>23</v>
      </c>
      <c r="J85" s="73" t="str">
        <f>IF(J12="","",J12)</f>
        <v>2. 2. 2022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 xml:space="preserve"> </v>
      </c>
      <c r="G87" s="41"/>
      <c r="H87" s="41"/>
      <c r="I87" s="33" t="s">
        <v>30</v>
      </c>
      <c r="J87" s="37" t="str">
        <f>E21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IF(E18="","",E18)</f>
        <v>Vyplň údaj</v>
      </c>
      <c r="G88" s="41"/>
      <c r="H88" s="41"/>
      <c r="I88" s="33" t="s">
        <v>32</v>
      </c>
      <c r="J88" s="37" t="str">
        <f>E24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114</v>
      </c>
      <c r="D90" s="181" t="s">
        <v>54</v>
      </c>
      <c r="E90" s="181" t="s">
        <v>50</v>
      </c>
      <c r="F90" s="181" t="s">
        <v>51</v>
      </c>
      <c r="G90" s="181" t="s">
        <v>115</v>
      </c>
      <c r="H90" s="181" t="s">
        <v>116</v>
      </c>
      <c r="I90" s="181" t="s">
        <v>117</v>
      </c>
      <c r="J90" s="181" t="s">
        <v>106</v>
      </c>
      <c r="K90" s="182" t="s">
        <v>118</v>
      </c>
      <c r="L90" s="183"/>
      <c r="M90" s="93" t="s">
        <v>19</v>
      </c>
      <c r="N90" s="94" t="s">
        <v>39</v>
      </c>
      <c r="O90" s="94" t="s">
        <v>119</v>
      </c>
      <c r="P90" s="94" t="s">
        <v>120</v>
      </c>
      <c r="Q90" s="94" t="s">
        <v>121</v>
      </c>
      <c r="R90" s="94" t="s">
        <v>122</v>
      </c>
      <c r="S90" s="94" t="s">
        <v>123</v>
      </c>
      <c r="T90" s="95" t="s">
        <v>124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125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P92+P117+P222</f>
        <v>0</v>
      </c>
      <c r="Q91" s="97"/>
      <c r="R91" s="186">
        <f>R92+R117+R222</f>
        <v>0.56794389810000001</v>
      </c>
      <c r="S91" s="97"/>
      <c r="T91" s="187">
        <f>T92+T117+T222</f>
        <v>1.1211099999999998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107</v>
      </c>
      <c r="BK91" s="188">
        <f>BK92+BK117+BK222</f>
        <v>0</v>
      </c>
    </row>
    <row r="92" s="12" customFormat="1" ht="25.92" customHeight="1">
      <c r="A92" s="12"/>
      <c r="B92" s="189"/>
      <c r="C92" s="190"/>
      <c r="D92" s="191" t="s">
        <v>68</v>
      </c>
      <c r="E92" s="192" t="s">
        <v>126</v>
      </c>
      <c r="F92" s="192" t="s">
        <v>127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P93+P102+P114</f>
        <v>0</v>
      </c>
      <c r="Q92" s="197"/>
      <c r="R92" s="198">
        <f>R93+R102+R114</f>
        <v>0.15309900000000001</v>
      </c>
      <c r="S92" s="197"/>
      <c r="T92" s="199">
        <f>T93+T102+T114</f>
        <v>0.3584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77</v>
      </c>
      <c r="AT92" s="201" t="s">
        <v>68</v>
      </c>
      <c r="AU92" s="201" t="s">
        <v>69</v>
      </c>
      <c r="AY92" s="200" t="s">
        <v>128</v>
      </c>
      <c r="BK92" s="202">
        <f>BK93+BK102+BK114</f>
        <v>0</v>
      </c>
    </row>
    <row r="93" s="12" customFormat="1" ht="22.8" customHeight="1">
      <c r="A93" s="12"/>
      <c r="B93" s="189"/>
      <c r="C93" s="190"/>
      <c r="D93" s="191" t="s">
        <v>68</v>
      </c>
      <c r="E93" s="203" t="s">
        <v>129</v>
      </c>
      <c r="F93" s="203" t="s">
        <v>130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SUM(P94:P101)</f>
        <v>0</v>
      </c>
      <c r="Q93" s="197"/>
      <c r="R93" s="198">
        <f>SUM(R94:R101)</f>
        <v>0.15309900000000001</v>
      </c>
      <c r="S93" s="197"/>
      <c r="T93" s="199">
        <f>SUM(T94:T101)</f>
        <v>0.3584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77</v>
      </c>
      <c r="AT93" s="201" t="s">
        <v>68</v>
      </c>
      <c r="AU93" s="201" t="s">
        <v>77</v>
      </c>
      <c r="AY93" s="200" t="s">
        <v>128</v>
      </c>
      <c r="BK93" s="202">
        <f>SUM(BK94:BK101)</f>
        <v>0</v>
      </c>
    </row>
    <row r="94" s="2" customFormat="1" ht="21.75" customHeight="1">
      <c r="A94" s="39"/>
      <c r="B94" s="40"/>
      <c r="C94" s="205" t="s">
        <v>77</v>
      </c>
      <c r="D94" s="205" t="s">
        <v>131</v>
      </c>
      <c r="E94" s="206" t="s">
        <v>513</v>
      </c>
      <c r="F94" s="207" t="s">
        <v>514</v>
      </c>
      <c r="G94" s="208" t="s">
        <v>213</v>
      </c>
      <c r="H94" s="209">
        <v>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0.144653</v>
      </c>
      <c r="R94" s="214">
        <f>Q94*H94</f>
        <v>0.144653</v>
      </c>
      <c r="S94" s="214">
        <v>0.112</v>
      </c>
      <c r="T94" s="215">
        <f>S94*H94</f>
        <v>0.112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136</v>
      </c>
      <c r="AT94" s="216" t="s">
        <v>131</v>
      </c>
      <c r="AU94" s="216" t="s">
        <v>79</v>
      </c>
      <c r="AY94" s="18" t="s">
        <v>128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136</v>
      </c>
      <c r="BM94" s="216" t="s">
        <v>1011</v>
      </c>
    </row>
    <row r="95" s="2" customFormat="1">
      <c r="A95" s="39"/>
      <c r="B95" s="40"/>
      <c r="C95" s="41"/>
      <c r="D95" s="218" t="s">
        <v>138</v>
      </c>
      <c r="E95" s="41"/>
      <c r="F95" s="219" t="s">
        <v>516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138</v>
      </c>
      <c r="AU95" s="18" t="s">
        <v>79</v>
      </c>
    </row>
    <row r="96" s="2" customFormat="1" ht="24.15" customHeight="1">
      <c r="A96" s="39"/>
      <c r="B96" s="40"/>
      <c r="C96" s="205" t="s">
        <v>79</v>
      </c>
      <c r="D96" s="205" t="s">
        <v>131</v>
      </c>
      <c r="E96" s="206" t="s">
        <v>517</v>
      </c>
      <c r="F96" s="207" t="s">
        <v>518</v>
      </c>
      <c r="G96" s="208" t="s">
        <v>219</v>
      </c>
      <c r="H96" s="209">
        <v>8.1999999999999993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0.0010300000000000001</v>
      </c>
      <c r="R96" s="214">
        <f>Q96*H96</f>
        <v>0.0084460000000000004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131</v>
      </c>
      <c r="AU96" s="216" t="s">
        <v>79</v>
      </c>
      <c r="AY96" s="18" t="s">
        <v>128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136</v>
      </c>
      <c r="BM96" s="216" t="s">
        <v>1012</v>
      </c>
    </row>
    <row r="97" s="2" customFormat="1">
      <c r="A97" s="39"/>
      <c r="B97" s="40"/>
      <c r="C97" s="41"/>
      <c r="D97" s="218" t="s">
        <v>138</v>
      </c>
      <c r="E97" s="41"/>
      <c r="F97" s="219" t="s">
        <v>520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79</v>
      </c>
    </row>
    <row r="98" s="13" customFormat="1">
      <c r="A98" s="13"/>
      <c r="B98" s="225"/>
      <c r="C98" s="226"/>
      <c r="D98" s="218" t="s">
        <v>142</v>
      </c>
      <c r="E98" s="227" t="s">
        <v>19</v>
      </c>
      <c r="F98" s="228" t="s">
        <v>1013</v>
      </c>
      <c r="G98" s="226"/>
      <c r="H98" s="229">
        <v>8.1999999999999993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142</v>
      </c>
      <c r="AU98" s="235" t="s">
        <v>79</v>
      </c>
      <c r="AV98" s="13" t="s">
        <v>79</v>
      </c>
      <c r="AW98" s="13" t="s">
        <v>31</v>
      </c>
      <c r="AX98" s="13" t="s">
        <v>77</v>
      </c>
      <c r="AY98" s="235" t="s">
        <v>128</v>
      </c>
    </row>
    <row r="99" s="2" customFormat="1" ht="16.5" customHeight="1">
      <c r="A99" s="39"/>
      <c r="B99" s="40"/>
      <c r="C99" s="205" t="s">
        <v>164</v>
      </c>
      <c r="D99" s="205" t="s">
        <v>131</v>
      </c>
      <c r="E99" s="206" t="s">
        <v>530</v>
      </c>
      <c r="F99" s="207" t="s">
        <v>531</v>
      </c>
      <c r="G99" s="208" t="s">
        <v>219</v>
      </c>
      <c r="H99" s="209">
        <v>11.199999999999999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40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0.021999999999999999</v>
      </c>
      <c r="T99" s="215">
        <f>S99*H99</f>
        <v>0.24639999999999998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136</v>
      </c>
      <c r="AT99" s="216" t="s">
        <v>131</v>
      </c>
      <c r="AU99" s="216" t="s">
        <v>79</v>
      </c>
      <c r="AY99" s="18" t="s">
        <v>128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136</v>
      </c>
      <c r="BM99" s="216" t="s">
        <v>1014</v>
      </c>
    </row>
    <row r="100" s="2" customFormat="1">
      <c r="A100" s="39"/>
      <c r="B100" s="40"/>
      <c r="C100" s="41"/>
      <c r="D100" s="218" t="s">
        <v>138</v>
      </c>
      <c r="E100" s="41"/>
      <c r="F100" s="219" t="s">
        <v>533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138</v>
      </c>
      <c r="AU100" s="18" t="s">
        <v>79</v>
      </c>
    </row>
    <row r="101" s="13" customFormat="1">
      <c r="A101" s="13"/>
      <c r="B101" s="225"/>
      <c r="C101" s="226"/>
      <c r="D101" s="218" t="s">
        <v>142</v>
      </c>
      <c r="E101" s="227" t="s">
        <v>19</v>
      </c>
      <c r="F101" s="228" t="s">
        <v>1015</v>
      </c>
      <c r="G101" s="226"/>
      <c r="H101" s="229">
        <v>11.199999999999999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79</v>
      </c>
      <c r="AV101" s="13" t="s">
        <v>79</v>
      </c>
      <c r="AW101" s="13" t="s">
        <v>31</v>
      </c>
      <c r="AX101" s="13" t="s">
        <v>77</v>
      </c>
      <c r="AY101" s="235" t="s">
        <v>128</v>
      </c>
    </row>
    <row r="102" s="12" customFormat="1" ht="22.8" customHeight="1">
      <c r="A102" s="12"/>
      <c r="B102" s="189"/>
      <c r="C102" s="190"/>
      <c r="D102" s="191" t="s">
        <v>68</v>
      </c>
      <c r="E102" s="203" t="s">
        <v>231</v>
      </c>
      <c r="F102" s="203" t="s">
        <v>232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SUM(P103:P113)</f>
        <v>0</v>
      </c>
      <c r="Q102" s="197"/>
      <c r="R102" s="198">
        <f>SUM(R103:R113)</f>
        <v>0</v>
      </c>
      <c r="S102" s="197"/>
      <c r="T102" s="199">
        <f>SUM(T103:T113)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77</v>
      </c>
      <c r="AT102" s="201" t="s">
        <v>68</v>
      </c>
      <c r="AU102" s="201" t="s">
        <v>77</v>
      </c>
      <c r="AY102" s="200" t="s">
        <v>128</v>
      </c>
      <c r="BK102" s="202">
        <f>SUM(BK103:BK113)</f>
        <v>0</v>
      </c>
    </row>
    <row r="103" s="2" customFormat="1" ht="16.5" customHeight="1">
      <c r="A103" s="39"/>
      <c r="B103" s="40"/>
      <c r="C103" s="205" t="s">
        <v>136</v>
      </c>
      <c r="D103" s="205" t="s">
        <v>131</v>
      </c>
      <c r="E103" s="206" t="s">
        <v>234</v>
      </c>
      <c r="F103" s="207" t="s">
        <v>235</v>
      </c>
      <c r="G103" s="208" t="s">
        <v>236</v>
      </c>
      <c r="H103" s="209">
        <v>1.121</v>
      </c>
      <c r="I103" s="210"/>
      <c r="J103" s="211">
        <f>ROUND(I103*H103,2)</f>
        <v>0</v>
      </c>
      <c r="K103" s="207" t="s">
        <v>135</v>
      </c>
      <c r="L103" s="45"/>
      <c r="M103" s="212" t="s">
        <v>19</v>
      </c>
      <c r="N103" s="213" t="s">
        <v>40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136</v>
      </c>
      <c r="AT103" s="216" t="s">
        <v>131</v>
      </c>
      <c r="AU103" s="216" t="s">
        <v>79</v>
      </c>
      <c r="AY103" s="18" t="s">
        <v>128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136</v>
      </c>
      <c r="BM103" s="216" t="s">
        <v>1016</v>
      </c>
    </row>
    <row r="104" s="2" customFormat="1">
      <c r="A104" s="39"/>
      <c r="B104" s="40"/>
      <c r="C104" s="41"/>
      <c r="D104" s="218" t="s">
        <v>138</v>
      </c>
      <c r="E104" s="41"/>
      <c r="F104" s="219" t="s">
        <v>238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138</v>
      </c>
      <c r="AU104" s="18" t="s">
        <v>79</v>
      </c>
    </row>
    <row r="105" s="2" customFormat="1">
      <c r="A105" s="39"/>
      <c r="B105" s="40"/>
      <c r="C105" s="41"/>
      <c r="D105" s="223" t="s">
        <v>140</v>
      </c>
      <c r="E105" s="41"/>
      <c r="F105" s="224" t="s">
        <v>239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79</v>
      </c>
    </row>
    <row r="106" s="2" customFormat="1" ht="16.5" customHeight="1">
      <c r="A106" s="39"/>
      <c r="B106" s="40"/>
      <c r="C106" s="205" t="s">
        <v>151</v>
      </c>
      <c r="D106" s="205" t="s">
        <v>131</v>
      </c>
      <c r="E106" s="206" t="s">
        <v>240</v>
      </c>
      <c r="F106" s="207" t="s">
        <v>241</v>
      </c>
      <c r="G106" s="208" t="s">
        <v>236</v>
      </c>
      <c r="H106" s="209">
        <v>1.121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40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136</v>
      </c>
      <c r="AT106" s="216" t="s">
        <v>131</v>
      </c>
      <c r="AU106" s="216" t="s">
        <v>79</v>
      </c>
      <c r="AY106" s="18" t="s">
        <v>128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136</v>
      </c>
      <c r="BM106" s="216" t="s">
        <v>1017</v>
      </c>
    </row>
    <row r="107" s="2" customFormat="1">
      <c r="A107" s="39"/>
      <c r="B107" s="40"/>
      <c r="C107" s="41"/>
      <c r="D107" s="218" t="s">
        <v>138</v>
      </c>
      <c r="E107" s="41"/>
      <c r="F107" s="219" t="s">
        <v>243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138</v>
      </c>
      <c r="AU107" s="18" t="s">
        <v>79</v>
      </c>
    </row>
    <row r="108" s="2" customFormat="1" ht="16.5" customHeight="1">
      <c r="A108" s="39"/>
      <c r="B108" s="40"/>
      <c r="C108" s="205" t="s">
        <v>197</v>
      </c>
      <c r="D108" s="205" t="s">
        <v>131</v>
      </c>
      <c r="E108" s="206" t="s">
        <v>245</v>
      </c>
      <c r="F108" s="207" t="s">
        <v>246</v>
      </c>
      <c r="G108" s="208" t="s">
        <v>236</v>
      </c>
      <c r="H108" s="209">
        <v>16.815000000000001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40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79</v>
      </c>
      <c r="AY108" s="18" t="s">
        <v>128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136</v>
      </c>
      <c r="BM108" s="216" t="s">
        <v>1018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248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79</v>
      </c>
    </row>
    <row r="110" s="13" customFormat="1">
      <c r="A110" s="13"/>
      <c r="B110" s="225"/>
      <c r="C110" s="226"/>
      <c r="D110" s="218" t="s">
        <v>142</v>
      </c>
      <c r="E110" s="226"/>
      <c r="F110" s="228" t="s">
        <v>1019</v>
      </c>
      <c r="G110" s="226"/>
      <c r="H110" s="229">
        <v>16.815000000000001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142</v>
      </c>
      <c r="AU110" s="235" t="s">
        <v>79</v>
      </c>
      <c r="AV110" s="13" t="s">
        <v>79</v>
      </c>
      <c r="AW110" s="13" t="s">
        <v>4</v>
      </c>
      <c r="AX110" s="13" t="s">
        <v>77</v>
      </c>
      <c r="AY110" s="235" t="s">
        <v>128</v>
      </c>
    </row>
    <row r="111" s="2" customFormat="1" ht="16.5" customHeight="1">
      <c r="A111" s="39"/>
      <c r="B111" s="40"/>
      <c r="C111" s="205" t="s">
        <v>224</v>
      </c>
      <c r="D111" s="205" t="s">
        <v>131</v>
      </c>
      <c r="E111" s="206" t="s">
        <v>251</v>
      </c>
      <c r="F111" s="207" t="s">
        <v>252</v>
      </c>
      <c r="G111" s="208" t="s">
        <v>236</v>
      </c>
      <c r="H111" s="209">
        <v>0.36099999999999999</v>
      </c>
      <c r="I111" s="210"/>
      <c r="J111" s="211">
        <f>ROUND(I111*H111,2)</f>
        <v>0</v>
      </c>
      <c r="K111" s="207" t="s">
        <v>135</v>
      </c>
      <c r="L111" s="45"/>
      <c r="M111" s="212" t="s">
        <v>19</v>
      </c>
      <c r="N111" s="213" t="s">
        <v>40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136</v>
      </c>
      <c r="AT111" s="216" t="s">
        <v>131</v>
      </c>
      <c r="AU111" s="216" t="s">
        <v>79</v>
      </c>
      <c r="AY111" s="18" t="s">
        <v>128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136</v>
      </c>
      <c r="BM111" s="216" t="s">
        <v>1020</v>
      </c>
    </row>
    <row r="112" s="2" customFormat="1">
      <c r="A112" s="39"/>
      <c r="B112" s="40"/>
      <c r="C112" s="41"/>
      <c r="D112" s="218" t="s">
        <v>138</v>
      </c>
      <c r="E112" s="41"/>
      <c r="F112" s="219" t="s">
        <v>254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138</v>
      </c>
      <c r="AU112" s="18" t="s">
        <v>79</v>
      </c>
    </row>
    <row r="113" s="2" customFormat="1">
      <c r="A113" s="39"/>
      <c r="B113" s="40"/>
      <c r="C113" s="41"/>
      <c r="D113" s="223" t="s">
        <v>140</v>
      </c>
      <c r="E113" s="41"/>
      <c r="F113" s="224" t="s">
        <v>255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140</v>
      </c>
      <c r="AU113" s="18" t="s">
        <v>79</v>
      </c>
    </row>
    <row r="114" s="12" customFormat="1" ht="22.8" customHeight="1">
      <c r="A114" s="12"/>
      <c r="B114" s="189"/>
      <c r="C114" s="190"/>
      <c r="D114" s="191" t="s">
        <v>68</v>
      </c>
      <c r="E114" s="203" t="s">
        <v>256</v>
      </c>
      <c r="F114" s="203" t="s">
        <v>257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SUM(P115:P116)</f>
        <v>0</v>
      </c>
      <c r="Q114" s="197"/>
      <c r="R114" s="198">
        <f>SUM(R115:R116)</f>
        <v>0</v>
      </c>
      <c r="S114" s="197"/>
      <c r="T114" s="199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77</v>
      </c>
      <c r="AT114" s="201" t="s">
        <v>68</v>
      </c>
      <c r="AU114" s="201" t="s">
        <v>77</v>
      </c>
      <c r="AY114" s="200" t="s">
        <v>128</v>
      </c>
      <c r="BK114" s="202">
        <f>SUM(BK115:BK116)</f>
        <v>0</v>
      </c>
    </row>
    <row r="115" s="2" customFormat="1" ht="16.5" customHeight="1">
      <c r="A115" s="39"/>
      <c r="B115" s="40"/>
      <c r="C115" s="205" t="s">
        <v>233</v>
      </c>
      <c r="D115" s="205" t="s">
        <v>131</v>
      </c>
      <c r="E115" s="206" t="s">
        <v>259</v>
      </c>
      <c r="F115" s="207" t="s">
        <v>260</v>
      </c>
      <c r="G115" s="208" t="s">
        <v>236</v>
      </c>
      <c r="H115" s="209">
        <v>0.56799999999999995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40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136</v>
      </c>
      <c r="AT115" s="216" t="s">
        <v>131</v>
      </c>
      <c r="AU115" s="216" t="s">
        <v>79</v>
      </c>
      <c r="AY115" s="18" t="s">
        <v>128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136</v>
      </c>
      <c r="BM115" s="216" t="s">
        <v>1021</v>
      </c>
    </row>
    <row r="116" s="2" customFormat="1">
      <c r="A116" s="39"/>
      <c r="B116" s="40"/>
      <c r="C116" s="41"/>
      <c r="D116" s="218" t="s">
        <v>138</v>
      </c>
      <c r="E116" s="41"/>
      <c r="F116" s="219" t="s">
        <v>262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138</v>
      </c>
      <c r="AU116" s="18" t="s">
        <v>79</v>
      </c>
    </row>
    <row r="117" s="12" customFormat="1" ht="25.92" customHeight="1">
      <c r="A117" s="12"/>
      <c r="B117" s="189"/>
      <c r="C117" s="190"/>
      <c r="D117" s="191" t="s">
        <v>68</v>
      </c>
      <c r="E117" s="192" t="s">
        <v>263</v>
      </c>
      <c r="F117" s="192" t="s">
        <v>264</v>
      </c>
      <c r="G117" s="190"/>
      <c r="H117" s="190"/>
      <c r="I117" s="193"/>
      <c r="J117" s="194">
        <f>BK117</f>
        <v>0</v>
      </c>
      <c r="K117" s="190"/>
      <c r="L117" s="195"/>
      <c r="M117" s="196"/>
      <c r="N117" s="197"/>
      <c r="O117" s="197"/>
      <c r="P117" s="198">
        <f>P118+P142+P162+P188+P202+P212</f>
        <v>0</v>
      </c>
      <c r="Q117" s="197"/>
      <c r="R117" s="198">
        <f>R118+R142+R162+R188+R202+R212</f>
        <v>0.41465489809999995</v>
      </c>
      <c r="S117" s="197"/>
      <c r="T117" s="199">
        <f>T118+T142+T162+T188+T202+T212</f>
        <v>0.76270999999999989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79</v>
      </c>
      <c r="AT117" s="201" t="s">
        <v>68</v>
      </c>
      <c r="AU117" s="201" t="s">
        <v>69</v>
      </c>
      <c r="AY117" s="200" t="s">
        <v>128</v>
      </c>
      <c r="BK117" s="202">
        <f>BK118+BK142+BK162+BK188+BK202+BK212</f>
        <v>0</v>
      </c>
    </row>
    <row r="118" s="12" customFormat="1" ht="22.8" customHeight="1">
      <c r="A118" s="12"/>
      <c r="B118" s="189"/>
      <c r="C118" s="190"/>
      <c r="D118" s="191" t="s">
        <v>68</v>
      </c>
      <c r="E118" s="203" t="s">
        <v>265</v>
      </c>
      <c r="F118" s="203" t="s">
        <v>266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SUM(P119:P141)</f>
        <v>0</v>
      </c>
      <c r="Q118" s="197"/>
      <c r="R118" s="198">
        <f>SUM(R119:R141)</f>
        <v>0.012979999999999999</v>
      </c>
      <c r="S118" s="197"/>
      <c r="T118" s="199">
        <f>SUM(T119:T141)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79</v>
      </c>
      <c r="AT118" s="201" t="s">
        <v>68</v>
      </c>
      <c r="AU118" s="201" t="s">
        <v>77</v>
      </c>
      <c r="AY118" s="200" t="s">
        <v>128</v>
      </c>
      <c r="BK118" s="202">
        <f>SUM(BK119:BK141)</f>
        <v>0</v>
      </c>
    </row>
    <row r="119" s="2" customFormat="1" ht="16.5" customHeight="1">
      <c r="A119" s="39"/>
      <c r="B119" s="40"/>
      <c r="C119" s="205" t="s">
        <v>129</v>
      </c>
      <c r="D119" s="205" t="s">
        <v>131</v>
      </c>
      <c r="E119" s="206" t="s">
        <v>268</v>
      </c>
      <c r="F119" s="207" t="s">
        <v>269</v>
      </c>
      <c r="G119" s="208" t="s">
        <v>219</v>
      </c>
      <c r="H119" s="209">
        <v>5</v>
      </c>
      <c r="I119" s="210"/>
      <c r="J119" s="211">
        <f>ROUND(I119*H119,2)</f>
        <v>0</v>
      </c>
      <c r="K119" s="207" t="s">
        <v>135</v>
      </c>
      <c r="L119" s="45"/>
      <c r="M119" s="212" t="s">
        <v>19</v>
      </c>
      <c r="N119" s="213" t="s">
        <v>40</v>
      </c>
      <c r="O119" s="85"/>
      <c r="P119" s="214">
        <f>O119*H119</f>
        <v>0</v>
      </c>
      <c r="Q119" s="214">
        <v>0.00020000000000000001</v>
      </c>
      <c r="R119" s="214">
        <f>Q119*H119</f>
        <v>0.001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270</v>
      </c>
      <c r="AT119" s="216" t="s">
        <v>131</v>
      </c>
      <c r="AU119" s="216" t="s">
        <v>79</v>
      </c>
      <c r="AY119" s="18" t="s">
        <v>128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270</v>
      </c>
      <c r="BM119" s="216" t="s">
        <v>1022</v>
      </c>
    </row>
    <row r="120" s="2" customFormat="1">
      <c r="A120" s="39"/>
      <c r="B120" s="40"/>
      <c r="C120" s="41"/>
      <c r="D120" s="218" t="s">
        <v>138</v>
      </c>
      <c r="E120" s="41"/>
      <c r="F120" s="219" t="s">
        <v>272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138</v>
      </c>
      <c r="AU120" s="18" t="s">
        <v>79</v>
      </c>
    </row>
    <row r="121" s="2" customFormat="1">
      <c r="A121" s="39"/>
      <c r="B121" s="40"/>
      <c r="C121" s="41"/>
      <c r="D121" s="223" t="s">
        <v>140</v>
      </c>
      <c r="E121" s="41"/>
      <c r="F121" s="224" t="s">
        <v>273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79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952</v>
      </c>
      <c r="G122" s="226"/>
      <c r="H122" s="229">
        <v>5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79</v>
      </c>
      <c r="AV122" s="13" t="s">
        <v>79</v>
      </c>
      <c r="AW122" s="13" t="s">
        <v>31</v>
      </c>
      <c r="AX122" s="13" t="s">
        <v>77</v>
      </c>
      <c r="AY122" s="235" t="s">
        <v>128</v>
      </c>
    </row>
    <row r="123" s="2" customFormat="1" ht="16.5" customHeight="1">
      <c r="A123" s="39"/>
      <c r="B123" s="40"/>
      <c r="C123" s="205" t="s">
        <v>244</v>
      </c>
      <c r="D123" s="205" t="s">
        <v>131</v>
      </c>
      <c r="E123" s="206" t="s">
        <v>276</v>
      </c>
      <c r="F123" s="207" t="s">
        <v>277</v>
      </c>
      <c r="G123" s="208" t="s">
        <v>219</v>
      </c>
      <c r="H123" s="209">
        <v>5</v>
      </c>
      <c r="I123" s="210"/>
      <c r="J123" s="211">
        <f>ROUND(I123*H123,2)</f>
        <v>0</v>
      </c>
      <c r="K123" s="207" t="s">
        <v>135</v>
      </c>
      <c r="L123" s="45"/>
      <c r="M123" s="212" t="s">
        <v>19</v>
      </c>
      <c r="N123" s="213" t="s">
        <v>40</v>
      </c>
      <c r="O123" s="85"/>
      <c r="P123" s="214">
        <f>O123*H123</f>
        <v>0</v>
      </c>
      <c r="Q123" s="214">
        <v>0.00072999999999999996</v>
      </c>
      <c r="R123" s="214">
        <f>Q123*H123</f>
        <v>0.0036499999999999996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270</v>
      </c>
      <c r="AT123" s="216" t="s">
        <v>131</v>
      </c>
      <c r="AU123" s="216" t="s">
        <v>79</v>
      </c>
      <c r="AY123" s="18" t="s">
        <v>128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77</v>
      </c>
      <c r="BK123" s="217">
        <f>ROUND(I123*H123,2)</f>
        <v>0</v>
      </c>
      <c r="BL123" s="18" t="s">
        <v>270</v>
      </c>
      <c r="BM123" s="216" t="s">
        <v>1023</v>
      </c>
    </row>
    <row r="124" s="2" customFormat="1">
      <c r="A124" s="39"/>
      <c r="B124" s="40"/>
      <c r="C124" s="41"/>
      <c r="D124" s="218" t="s">
        <v>138</v>
      </c>
      <c r="E124" s="41"/>
      <c r="F124" s="219" t="s">
        <v>279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138</v>
      </c>
      <c r="AU124" s="18" t="s">
        <v>79</v>
      </c>
    </row>
    <row r="125" s="2" customFormat="1">
      <c r="A125" s="39"/>
      <c r="B125" s="40"/>
      <c r="C125" s="41"/>
      <c r="D125" s="223" t="s">
        <v>140</v>
      </c>
      <c r="E125" s="41"/>
      <c r="F125" s="224" t="s">
        <v>280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79</v>
      </c>
    </row>
    <row r="126" s="13" customFormat="1">
      <c r="A126" s="13"/>
      <c r="B126" s="225"/>
      <c r="C126" s="226"/>
      <c r="D126" s="218" t="s">
        <v>142</v>
      </c>
      <c r="E126" s="227" t="s">
        <v>19</v>
      </c>
      <c r="F126" s="228" t="s">
        <v>952</v>
      </c>
      <c r="G126" s="226"/>
      <c r="H126" s="229">
        <v>5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142</v>
      </c>
      <c r="AU126" s="235" t="s">
        <v>79</v>
      </c>
      <c r="AV126" s="13" t="s">
        <v>79</v>
      </c>
      <c r="AW126" s="13" t="s">
        <v>31</v>
      </c>
      <c r="AX126" s="13" t="s">
        <v>77</v>
      </c>
      <c r="AY126" s="235" t="s">
        <v>128</v>
      </c>
    </row>
    <row r="127" s="2" customFormat="1" ht="16.5" customHeight="1">
      <c r="A127" s="39"/>
      <c r="B127" s="40"/>
      <c r="C127" s="205" t="s">
        <v>250</v>
      </c>
      <c r="D127" s="205" t="s">
        <v>131</v>
      </c>
      <c r="E127" s="206" t="s">
        <v>281</v>
      </c>
      <c r="F127" s="207" t="s">
        <v>282</v>
      </c>
      <c r="G127" s="208" t="s">
        <v>219</v>
      </c>
      <c r="H127" s="209">
        <v>5</v>
      </c>
      <c r="I127" s="210"/>
      <c r="J127" s="211">
        <f>ROUND(I127*H127,2)</f>
        <v>0</v>
      </c>
      <c r="K127" s="207" t="s">
        <v>135</v>
      </c>
      <c r="L127" s="45"/>
      <c r="M127" s="212" t="s">
        <v>19</v>
      </c>
      <c r="N127" s="213" t="s">
        <v>40</v>
      </c>
      <c r="O127" s="85"/>
      <c r="P127" s="214">
        <f>O127*H127</f>
        <v>0</v>
      </c>
      <c r="Q127" s="214">
        <v>0.0016199999999999999</v>
      </c>
      <c r="R127" s="214">
        <f>Q127*H127</f>
        <v>0.0080999999999999996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270</v>
      </c>
      <c r="AT127" s="216" t="s">
        <v>131</v>
      </c>
      <c r="AU127" s="216" t="s">
        <v>79</v>
      </c>
      <c r="AY127" s="18" t="s">
        <v>128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77</v>
      </c>
      <c r="BK127" s="217">
        <f>ROUND(I127*H127,2)</f>
        <v>0</v>
      </c>
      <c r="BL127" s="18" t="s">
        <v>270</v>
      </c>
      <c r="BM127" s="216" t="s">
        <v>1024</v>
      </c>
    </row>
    <row r="128" s="2" customFormat="1">
      <c r="A128" s="39"/>
      <c r="B128" s="40"/>
      <c r="C128" s="41"/>
      <c r="D128" s="218" t="s">
        <v>138</v>
      </c>
      <c r="E128" s="41"/>
      <c r="F128" s="219" t="s">
        <v>284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138</v>
      </c>
      <c r="AU128" s="18" t="s">
        <v>79</v>
      </c>
    </row>
    <row r="129" s="2" customFormat="1">
      <c r="A129" s="39"/>
      <c r="B129" s="40"/>
      <c r="C129" s="41"/>
      <c r="D129" s="223" t="s">
        <v>140</v>
      </c>
      <c r="E129" s="41"/>
      <c r="F129" s="224" t="s">
        <v>285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79</v>
      </c>
    </row>
    <row r="130" s="13" customFormat="1">
      <c r="A130" s="13"/>
      <c r="B130" s="225"/>
      <c r="C130" s="226"/>
      <c r="D130" s="218" t="s">
        <v>142</v>
      </c>
      <c r="E130" s="227" t="s">
        <v>19</v>
      </c>
      <c r="F130" s="228" t="s">
        <v>952</v>
      </c>
      <c r="G130" s="226"/>
      <c r="H130" s="229">
        <v>5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142</v>
      </c>
      <c r="AU130" s="235" t="s">
        <v>79</v>
      </c>
      <c r="AV130" s="13" t="s">
        <v>79</v>
      </c>
      <c r="AW130" s="13" t="s">
        <v>31</v>
      </c>
      <c r="AX130" s="13" t="s">
        <v>77</v>
      </c>
      <c r="AY130" s="235" t="s">
        <v>128</v>
      </c>
    </row>
    <row r="131" s="2" customFormat="1" ht="16.5" customHeight="1">
      <c r="A131" s="39"/>
      <c r="B131" s="40"/>
      <c r="C131" s="205" t="s">
        <v>258</v>
      </c>
      <c r="D131" s="205" t="s">
        <v>131</v>
      </c>
      <c r="E131" s="206" t="s">
        <v>287</v>
      </c>
      <c r="F131" s="207" t="s">
        <v>288</v>
      </c>
      <c r="G131" s="208" t="s">
        <v>289</v>
      </c>
      <c r="H131" s="209">
        <v>1</v>
      </c>
      <c r="I131" s="210"/>
      <c r="J131" s="211">
        <f>ROUND(I131*H131,2)</f>
        <v>0</v>
      </c>
      <c r="K131" s="207" t="s">
        <v>135</v>
      </c>
      <c r="L131" s="45"/>
      <c r="M131" s="212" t="s">
        <v>19</v>
      </c>
      <c r="N131" s="213" t="s">
        <v>40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270</v>
      </c>
      <c r="AT131" s="216" t="s">
        <v>131</v>
      </c>
      <c r="AU131" s="216" t="s">
        <v>79</v>
      </c>
      <c r="AY131" s="18" t="s">
        <v>128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77</v>
      </c>
      <c r="BK131" s="217">
        <f>ROUND(I131*H131,2)</f>
        <v>0</v>
      </c>
      <c r="BL131" s="18" t="s">
        <v>270</v>
      </c>
      <c r="BM131" s="216" t="s">
        <v>1025</v>
      </c>
    </row>
    <row r="132" s="2" customFormat="1">
      <c r="A132" s="39"/>
      <c r="B132" s="40"/>
      <c r="C132" s="41"/>
      <c r="D132" s="218" t="s">
        <v>138</v>
      </c>
      <c r="E132" s="41"/>
      <c r="F132" s="219" t="s">
        <v>291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138</v>
      </c>
      <c r="AU132" s="18" t="s">
        <v>79</v>
      </c>
    </row>
    <row r="133" s="2" customFormat="1">
      <c r="A133" s="39"/>
      <c r="B133" s="40"/>
      <c r="C133" s="41"/>
      <c r="D133" s="223" t="s">
        <v>140</v>
      </c>
      <c r="E133" s="41"/>
      <c r="F133" s="224" t="s">
        <v>292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140</v>
      </c>
      <c r="AU133" s="18" t="s">
        <v>79</v>
      </c>
    </row>
    <row r="134" s="13" customFormat="1">
      <c r="A134" s="13"/>
      <c r="B134" s="225"/>
      <c r="C134" s="226"/>
      <c r="D134" s="218" t="s">
        <v>142</v>
      </c>
      <c r="E134" s="227" t="s">
        <v>19</v>
      </c>
      <c r="F134" s="228" t="s">
        <v>293</v>
      </c>
      <c r="G134" s="226"/>
      <c r="H134" s="229">
        <v>1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142</v>
      </c>
      <c r="AU134" s="235" t="s">
        <v>79</v>
      </c>
      <c r="AV134" s="13" t="s">
        <v>79</v>
      </c>
      <c r="AW134" s="13" t="s">
        <v>31</v>
      </c>
      <c r="AX134" s="13" t="s">
        <v>77</v>
      </c>
      <c r="AY134" s="235" t="s">
        <v>128</v>
      </c>
    </row>
    <row r="135" s="2" customFormat="1" ht="16.5" customHeight="1">
      <c r="A135" s="39"/>
      <c r="B135" s="40"/>
      <c r="C135" s="205" t="s">
        <v>267</v>
      </c>
      <c r="D135" s="205" t="s">
        <v>131</v>
      </c>
      <c r="E135" s="206" t="s">
        <v>295</v>
      </c>
      <c r="F135" s="207" t="s">
        <v>296</v>
      </c>
      <c r="G135" s="208" t="s">
        <v>289</v>
      </c>
      <c r="H135" s="209">
        <v>1</v>
      </c>
      <c r="I135" s="210"/>
      <c r="J135" s="211">
        <f>ROUND(I135*H135,2)</f>
        <v>0</v>
      </c>
      <c r="K135" s="207" t="s">
        <v>135</v>
      </c>
      <c r="L135" s="45"/>
      <c r="M135" s="212" t="s">
        <v>19</v>
      </c>
      <c r="N135" s="213" t="s">
        <v>40</v>
      </c>
      <c r="O135" s="85"/>
      <c r="P135" s="214">
        <f>O135*H135</f>
        <v>0</v>
      </c>
      <c r="Q135" s="214">
        <v>0.00023000000000000001</v>
      </c>
      <c r="R135" s="214">
        <f>Q135*H135</f>
        <v>0.00023000000000000001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270</v>
      </c>
      <c r="AT135" s="216" t="s">
        <v>131</v>
      </c>
      <c r="AU135" s="216" t="s">
        <v>79</v>
      </c>
      <c r="AY135" s="18" t="s">
        <v>128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77</v>
      </c>
      <c r="BK135" s="217">
        <f>ROUND(I135*H135,2)</f>
        <v>0</v>
      </c>
      <c r="BL135" s="18" t="s">
        <v>270</v>
      </c>
      <c r="BM135" s="216" t="s">
        <v>1026</v>
      </c>
    </row>
    <row r="136" s="2" customFormat="1">
      <c r="A136" s="39"/>
      <c r="B136" s="40"/>
      <c r="C136" s="41"/>
      <c r="D136" s="218" t="s">
        <v>138</v>
      </c>
      <c r="E136" s="41"/>
      <c r="F136" s="219" t="s">
        <v>298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79</v>
      </c>
    </row>
    <row r="137" s="2" customFormat="1">
      <c r="A137" s="39"/>
      <c r="B137" s="40"/>
      <c r="C137" s="41"/>
      <c r="D137" s="223" t="s">
        <v>140</v>
      </c>
      <c r="E137" s="41"/>
      <c r="F137" s="224" t="s">
        <v>299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79</v>
      </c>
    </row>
    <row r="138" s="13" customFormat="1">
      <c r="A138" s="13"/>
      <c r="B138" s="225"/>
      <c r="C138" s="226"/>
      <c r="D138" s="218" t="s">
        <v>142</v>
      </c>
      <c r="E138" s="227" t="s">
        <v>19</v>
      </c>
      <c r="F138" s="228" t="s">
        <v>300</v>
      </c>
      <c r="G138" s="226"/>
      <c r="H138" s="229">
        <v>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142</v>
      </c>
      <c r="AU138" s="235" t="s">
        <v>79</v>
      </c>
      <c r="AV138" s="13" t="s">
        <v>79</v>
      </c>
      <c r="AW138" s="13" t="s">
        <v>31</v>
      </c>
      <c r="AX138" s="13" t="s">
        <v>77</v>
      </c>
      <c r="AY138" s="235" t="s">
        <v>128</v>
      </c>
    </row>
    <row r="139" s="2" customFormat="1" ht="16.5" customHeight="1">
      <c r="A139" s="39"/>
      <c r="B139" s="40"/>
      <c r="C139" s="205" t="s">
        <v>275</v>
      </c>
      <c r="D139" s="205" t="s">
        <v>131</v>
      </c>
      <c r="E139" s="206" t="s">
        <v>302</v>
      </c>
      <c r="F139" s="207" t="s">
        <v>303</v>
      </c>
      <c r="G139" s="208" t="s">
        <v>304</v>
      </c>
      <c r="H139" s="250"/>
      <c r="I139" s="210"/>
      <c r="J139" s="211">
        <f>ROUND(I139*H139,2)</f>
        <v>0</v>
      </c>
      <c r="K139" s="207" t="s">
        <v>135</v>
      </c>
      <c r="L139" s="45"/>
      <c r="M139" s="212" t="s">
        <v>19</v>
      </c>
      <c r="N139" s="213" t="s">
        <v>40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270</v>
      </c>
      <c r="AT139" s="216" t="s">
        <v>131</v>
      </c>
      <c r="AU139" s="216" t="s">
        <v>79</v>
      </c>
      <c r="AY139" s="18" t="s">
        <v>128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77</v>
      </c>
      <c r="BK139" s="217">
        <f>ROUND(I139*H139,2)</f>
        <v>0</v>
      </c>
      <c r="BL139" s="18" t="s">
        <v>270</v>
      </c>
      <c r="BM139" s="216" t="s">
        <v>1027</v>
      </c>
    </row>
    <row r="140" s="2" customFormat="1">
      <c r="A140" s="39"/>
      <c r="B140" s="40"/>
      <c r="C140" s="41"/>
      <c r="D140" s="218" t="s">
        <v>138</v>
      </c>
      <c r="E140" s="41"/>
      <c r="F140" s="219" t="s">
        <v>306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138</v>
      </c>
      <c r="AU140" s="18" t="s">
        <v>79</v>
      </c>
    </row>
    <row r="141" s="2" customFormat="1">
      <c r="A141" s="39"/>
      <c r="B141" s="40"/>
      <c r="C141" s="41"/>
      <c r="D141" s="223" t="s">
        <v>140</v>
      </c>
      <c r="E141" s="41"/>
      <c r="F141" s="224" t="s">
        <v>307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140</v>
      </c>
      <c r="AU141" s="18" t="s">
        <v>79</v>
      </c>
    </row>
    <row r="142" s="12" customFormat="1" ht="22.8" customHeight="1">
      <c r="A142" s="12"/>
      <c r="B142" s="189"/>
      <c r="C142" s="190"/>
      <c r="D142" s="191" t="s">
        <v>68</v>
      </c>
      <c r="E142" s="203" t="s">
        <v>308</v>
      </c>
      <c r="F142" s="203" t="s">
        <v>309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SUM(P143:P161)</f>
        <v>0</v>
      </c>
      <c r="Q142" s="197"/>
      <c r="R142" s="198">
        <f>SUM(R143:R161)</f>
        <v>0.30652942249999998</v>
      </c>
      <c r="S142" s="197"/>
      <c r="T142" s="199">
        <f>SUM(T143:T161)</f>
        <v>0.22625000000000001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79</v>
      </c>
      <c r="AT142" s="201" t="s">
        <v>68</v>
      </c>
      <c r="AU142" s="201" t="s">
        <v>77</v>
      </c>
      <c r="AY142" s="200" t="s">
        <v>128</v>
      </c>
      <c r="BK142" s="202">
        <f>SUM(BK143:BK161)</f>
        <v>0</v>
      </c>
    </row>
    <row r="143" s="2" customFormat="1" ht="16.5" customHeight="1">
      <c r="A143" s="39"/>
      <c r="B143" s="40"/>
      <c r="C143" s="205" t="s">
        <v>8</v>
      </c>
      <c r="D143" s="205" t="s">
        <v>131</v>
      </c>
      <c r="E143" s="206" t="s">
        <v>311</v>
      </c>
      <c r="F143" s="207" t="s">
        <v>312</v>
      </c>
      <c r="G143" s="208" t="s">
        <v>213</v>
      </c>
      <c r="H143" s="209">
        <v>1</v>
      </c>
      <c r="I143" s="210"/>
      <c r="J143" s="211">
        <f>ROUND(I143*H143,2)</f>
        <v>0</v>
      </c>
      <c r="K143" s="207" t="s">
        <v>19</v>
      </c>
      <c r="L143" s="45"/>
      <c r="M143" s="212" t="s">
        <v>19</v>
      </c>
      <c r="N143" s="213" t="s">
        <v>40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270</v>
      </c>
      <c r="AT143" s="216" t="s">
        <v>131</v>
      </c>
      <c r="AU143" s="216" t="s">
        <v>79</v>
      </c>
      <c r="AY143" s="18" t="s">
        <v>128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77</v>
      </c>
      <c r="BK143" s="217">
        <f>ROUND(I143*H143,2)</f>
        <v>0</v>
      </c>
      <c r="BL143" s="18" t="s">
        <v>270</v>
      </c>
      <c r="BM143" s="216" t="s">
        <v>1028</v>
      </c>
    </row>
    <row r="144" s="2" customFormat="1">
      <c r="A144" s="39"/>
      <c r="B144" s="40"/>
      <c r="C144" s="41"/>
      <c r="D144" s="218" t="s">
        <v>138</v>
      </c>
      <c r="E144" s="41"/>
      <c r="F144" s="219" t="s">
        <v>314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79</v>
      </c>
    </row>
    <row r="145" s="2" customFormat="1" ht="16.5" customHeight="1">
      <c r="A145" s="39"/>
      <c r="B145" s="40"/>
      <c r="C145" s="205" t="s">
        <v>270</v>
      </c>
      <c r="D145" s="205" t="s">
        <v>131</v>
      </c>
      <c r="E145" s="206" t="s">
        <v>316</v>
      </c>
      <c r="F145" s="207" t="s">
        <v>317</v>
      </c>
      <c r="G145" s="208" t="s">
        <v>289</v>
      </c>
      <c r="H145" s="209">
        <v>1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40</v>
      </c>
      <c r="O145" s="85"/>
      <c r="P145" s="214">
        <f>O145*H145</f>
        <v>0</v>
      </c>
      <c r="Q145" s="214">
        <v>0.00017255999999999999</v>
      </c>
      <c r="R145" s="214">
        <f>Q145*H145</f>
        <v>0.00017255999999999999</v>
      </c>
      <c r="S145" s="214">
        <v>0.22625000000000001</v>
      </c>
      <c r="T145" s="215">
        <f>S145*H145</f>
        <v>0.22625000000000001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270</v>
      </c>
      <c r="AT145" s="216" t="s">
        <v>131</v>
      </c>
      <c r="AU145" s="216" t="s">
        <v>79</v>
      </c>
      <c r="AY145" s="18" t="s">
        <v>128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77</v>
      </c>
      <c r="BK145" s="217">
        <f>ROUND(I145*H145,2)</f>
        <v>0</v>
      </c>
      <c r="BL145" s="18" t="s">
        <v>270</v>
      </c>
      <c r="BM145" s="216" t="s">
        <v>1029</v>
      </c>
    </row>
    <row r="146" s="2" customFormat="1">
      <c r="A146" s="39"/>
      <c r="B146" s="40"/>
      <c r="C146" s="41"/>
      <c r="D146" s="218" t="s">
        <v>138</v>
      </c>
      <c r="E146" s="41"/>
      <c r="F146" s="219" t="s">
        <v>319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138</v>
      </c>
      <c r="AU146" s="18" t="s">
        <v>79</v>
      </c>
    </row>
    <row r="147" s="2" customFormat="1" ht="21.75" customHeight="1">
      <c r="A147" s="39"/>
      <c r="B147" s="40"/>
      <c r="C147" s="205" t="s">
        <v>294</v>
      </c>
      <c r="D147" s="205" t="s">
        <v>131</v>
      </c>
      <c r="E147" s="206" t="s">
        <v>550</v>
      </c>
      <c r="F147" s="207" t="s">
        <v>551</v>
      </c>
      <c r="G147" s="208" t="s">
        <v>213</v>
      </c>
      <c r="H147" s="209">
        <v>1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40</v>
      </c>
      <c r="O147" s="85"/>
      <c r="P147" s="214">
        <f>O147*H147</f>
        <v>0</v>
      </c>
      <c r="Q147" s="214">
        <v>0.0083568624999999994</v>
      </c>
      <c r="R147" s="214">
        <f>Q147*H147</f>
        <v>0.0083568624999999994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270</v>
      </c>
      <c r="AT147" s="216" t="s">
        <v>131</v>
      </c>
      <c r="AU147" s="216" t="s">
        <v>79</v>
      </c>
      <c r="AY147" s="18" t="s">
        <v>128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77</v>
      </c>
      <c r="BK147" s="217">
        <f>ROUND(I147*H147,2)</f>
        <v>0</v>
      </c>
      <c r="BL147" s="18" t="s">
        <v>270</v>
      </c>
      <c r="BM147" s="216" t="s">
        <v>1030</v>
      </c>
    </row>
    <row r="148" s="2" customFormat="1">
      <c r="A148" s="39"/>
      <c r="B148" s="40"/>
      <c r="C148" s="41"/>
      <c r="D148" s="218" t="s">
        <v>138</v>
      </c>
      <c r="E148" s="41"/>
      <c r="F148" s="219" t="s">
        <v>553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138</v>
      </c>
      <c r="AU148" s="18" t="s">
        <v>79</v>
      </c>
    </row>
    <row r="149" s="15" customFormat="1">
      <c r="A149" s="15"/>
      <c r="B149" s="261"/>
      <c r="C149" s="262"/>
      <c r="D149" s="218" t="s">
        <v>142</v>
      </c>
      <c r="E149" s="263" t="s">
        <v>19</v>
      </c>
      <c r="F149" s="264" t="s">
        <v>554</v>
      </c>
      <c r="G149" s="262"/>
      <c r="H149" s="263" t="s">
        <v>19</v>
      </c>
      <c r="I149" s="265"/>
      <c r="J149" s="262"/>
      <c r="K149" s="262"/>
      <c r="L149" s="266"/>
      <c r="M149" s="267"/>
      <c r="N149" s="268"/>
      <c r="O149" s="268"/>
      <c r="P149" s="268"/>
      <c r="Q149" s="268"/>
      <c r="R149" s="268"/>
      <c r="S149" s="268"/>
      <c r="T149" s="26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0" t="s">
        <v>142</v>
      </c>
      <c r="AU149" s="270" t="s">
        <v>79</v>
      </c>
      <c r="AV149" s="15" t="s">
        <v>77</v>
      </c>
      <c r="AW149" s="15" t="s">
        <v>31</v>
      </c>
      <c r="AX149" s="15" t="s">
        <v>69</v>
      </c>
      <c r="AY149" s="270" t="s">
        <v>128</v>
      </c>
    </row>
    <row r="150" s="15" customFormat="1">
      <c r="A150" s="15"/>
      <c r="B150" s="261"/>
      <c r="C150" s="262"/>
      <c r="D150" s="218" t="s">
        <v>142</v>
      </c>
      <c r="E150" s="263" t="s">
        <v>19</v>
      </c>
      <c r="F150" s="264" t="s">
        <v>555</v>
      </c>
      <c r="G150" s="262"/>
      <c r="H150" s="263" t="s">
        <v>19</v>
      </c>
      <c r="I150" s="265"/>
      <c r="J150" s="262"/>
      <c r="K150" s="262"/>
      <c r="L150" s="266"/>
      <c r="M150" s="267"/>
      <c r="N150" s="268"/>
      <c r="O150" s="268"/>
      <c r="P150" s="268"/>
      <c r="Q150" s="268"/>
      <c r="R150" s="268"/>
      <c r="S150" s="268"/>
      <c r="T150" s="26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0" t="s">
        <v>142</v>
      </c>
      <c r="AU150" s="270" t="s">
        <v>79</v>
      </c>
      <c r="AV150" s="15" t="s">
        <v>77</v>
      </c>
      <c r="AW150" s="15" t="s">
        <v>31</v>
      </c>
      <c r="AX150" s="15" t="s">
        <v>69</v>
      </c>
      <c r="AY150" s="270" t="s">
        <v>128</v>
      </c>
    </row>
    <row r="151" s="15" customFormat="1">
      <c r="A151" s="15"/>
      <c r="B151" s="261"/>
      <c r="C151" s="262"/>
      <c r="D151" s="218" t="s">
        <v>142</v>
      </c>
      <c r="E151" s="263" t="s">
        <v>19</v>
      </c>
      <c r="F151" s="264" t="s">
        <v>556</v>
      </c>
      <c r="G151" s="262"/>
      <c r="H151" s="263" t="s">
        <v>19</v>
      </c>
      <c r="I151" s="265"/>
      <c r="J151" s="262"/>
      <c r="K151" s="262"/>
      <c r="L151" s="266"/>
      <c r="M151" s="267"/>
      <c r="N151" s="268"/>
      <c r="O151" s="268"/>
      <c r="P151" s="268"/>
      <c r="Q151" s="268"/>
      <c r="R151" s="268"/>
      <c r="S151" s="268"/>
      <c r="T151" s="26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0" t="s">
        <v>142</v>
      </c>
      <c r="AU151" s="270" t="s">
        <v>79</v>
      </c>
      <c r="AV151" s="15" t="s">
        <v>77</v>
      </c>
      <c r="AW151" s="15" t="s">
        <v>31</v>
      </c>
      <c r="AX151" s="15" t="s">
        <v>69</v>
      </c>
      <c r="AY151" s="270" t="s">
        <v>128</v>
      </c>
    </row>
    <row r="152" s="13" customFormat="1">
      <c r="A152" s="13"/>
      <c r="B152" s="225"/>
      <c r="C152" s="226"/>
      <c r="D152" s="218" t="s">
        <v>142</v>
      </c>
      <c r="E152" s="227" t="s">
        <v>19</v>
      </c>
      <c r="F152" s="228" t="s">
        <v>557</v>
      </c>
      <c r="G152" s="226"/>
      <c r="H152" s="229">
        <v>1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142</v>
      </c>
      <c r="AU152" s="235" t="s">
        <v>79</v>
      </c>
      <c r="AV152" s="13" t="s">
        <v>79</v>
      </c>
      <c r="AW152" s="13" t="s">
        <v>31</v>
      </c>
      <c r="AX152" s="13" t="s">
        <v>77</v>
      </c>
      <c r="AY152" s="235" t="s">
        <v>128</v>
      </c>
    </row>
    <row r="153" s="2" customFormat="1" ht="16.5" customHeight="1">
      <c r="A153" s="39"/>
      <c r="B153" s="40"/>
      <c r="C153" s="251" t="s">
        <v>301</v>
      </c>
      <c r="D153" s="251" t="s">
        <v>326</v>
      </c>
      <c r="E153" s="252" t="s">
        <v>699</v>
      </c>
      <c r="F153" s="253" t="s">
        <v>1031</v>
      </c>
      <c r="G153" s="254" t="s">
        <v>289</v>
      </c>
      <c r="H153" s="255">
        <v>1</v>
      </c>
      <c r="I153" s="256"/>
      <c r="J153" s="257">
        <f>ROUND(I153*H153,2)</f>
        <v>0</v>
      </c>
      <c r="K153" s="253" t="s">
        <v>135</v>
      </c>
      <c r="L153" s="258"/>
      <c r="M153" s="259" t="s">
        <v>19</v>
      </c>
      <c r="N153" s="260" t="s">
        <v>40</v>
      </c>
      <c r="O153" s="85"/>
      <c r="P153" s="214">
        <f>O153*H153</f>
        <v>0</v>
      </c>
      <c r="Q153" s="214">
        <v>0.29799999999999999</v>
      </c>
      <c r="R153" s="214">
        <f>Q153*H153</f>
        <v>0.29799999999999999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329</v>
      </c>
      <c r="AT153" s="216" t="s">
        <v>326</v>
      </c>
      <c r="AU153" s="216" t="s">
        <v>79</v>
      </c>
      <c r="AY153" s="18" t="s">
        <v>128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77</v>
      </c>
      <c r="BK153" s="217">
        <f>ROUND(I153*H153,2)</f>
        <v>0</v>
      </c>
      <c r="BL153" s="18" t="s">
        <v>270</v>
      </c>
      <c r="BM153" s="216" t="s">
        <v>1032</v>
      </c>
    </row>
    <row r="154" s="2" customFormat="1">
      <c r="A154" s="39"/>
      <c r="B154" s="40"/>
      <c r="C154" s="41"/>
      <c r="D154" s="218" t="s">
        <v>138</v>
      </c>
      <c r="E154" s="41"/>
      <c r="F154" s="219" t="s">
        <v>1031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79</v>
      </c>
    </row>
    <row r="155" s="2" customFormat="1" ht="16.5" customHeight="1">
      <c r="A155" s="39"/>
      <c r="B155" s="40"/>
      <c r="C155" s="205" t="s">
        <v>310</v>
      </c>
      <c r="D155" s="205" t="s">
        <v>131</v>
      </c>
      <c r="E155" s="206" t="s">
        <v>332</v>
      </c>
      <c r="F155" s="207" t="s">
        <v>333</v>
      </c>
      <c r="G155" s="208" t="s">
        <v>289</v>
      </c>
      <c r="H155" s="209">
        <v>1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40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270</v>
      </c>
      <c r="AT155" s="216" t="s">
        <v>131</v>
      </c>
      <c r="AU155" s="216" t="s">
        <v>79</v>
      </c>
      <c r="AY155" s="18" t="s">
        <v>128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77</v>
      </c>
      <c r="BK155" s="217">
        <f>ROUND(I155*H155,2)</f>
        <v>0</v>
      </c>
      <c r="BL155" s="18" t="s">
        <v>270</v>
      </c>
      <c r="BM155" s="216" t="s">
        <v>1033</v>
      </c>
    </row>
    <row r="156" s="2" customFormat="1">
      <c r="A156" s="39"/>
      <c r="B156" s="40"/>
      <c r="C156" s="41"/>
      <c r="D156" s="218" t="s">
        <v>138</v>
      </c>
      <c r="E156" s="41"/>
      <c r="F156" s="219" t="s">
        <v>335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138</v>
      </c>
      <c r="AU156" s="18" t="s">
        <v>79</v>
      </c>
    </row>
    <row r="157" s="2" customFormat="1" ht="16.5" customHeight="1">
      <c r="A157" s="39"/>
      <c r="B157" s="40"/>
      <c r="C157" s="205" t="s">
        <v>315</v>
      </c>
      <c r="D157" s="205" t="s">
        <v>131</v>
      </c>
      <c r="E157" s="206" t="s">
        <v>337</v>
      </c>
      <c r="F157" s="207" t="s">
        <v>338</v>
      </c>
      <c r="G157" s="208" t="s">
        <v>236</v>
      </c>
      <c r="H157" s="209">
        <v>0.307</v>
      </c>
      <c r="I157" s="210"/>
      <c r="J157" s="211">
        <f>ROUND(I157*H157,2)</f>
        <v>0</v>
      </c>
      <c r="K157" s="207" t="s">
        <v>135</v>
      </c>
      <c r="L157" s="45"/>
      <c r="M157" s="212" t="s">
        <v>19</v>
      </c>
      <c r="N157" s="213" t="s">
        <v>40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270</v>
      </c>
      <c r="AT157" s="216" t="s">
        <v>131</v>
      </c>
      <c r="AU157" s="216" t="s">
        <v>79</v>
      </c>
      <c r="AY157" s="18" t="s">
        <v>128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77</v>
      </c>
      <c r="BK157" s="217">
        <f>ROUND(I157*H157,2)</f>
        <v>0</v>
      </c>
      <c r="BL157" s="18" t="s">
        <v>270</v>
      </c>
      <c r="BM157" s="216" t="s">
        <v>1034</v>
      </c>
    </row>
    <row r="158" s="2" customFormat="1">
      <c r="A158" s="39"/>
      <c r="B158" s="40"/>
      <c r="C158" s="41"/>
      <c r="D158" s="218" t="s">
        <v>138</v>
      </c>
      <c r="E158" s="41"/>
      <c r="F158" s="219" t="s">
        <v>340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138</v>
      </c>
      <c r="AU158" s="18" t="s">
        <v>79</v>
      </c>
    </row>
    <row r="159" s="2" customFormat="1">
      <c r="A159" s="39"/>
      <c r="B159" s="40"/>
      <c r="C159" s="41"/>
      <c r="D159" s="223" t="s">
        <v>140</v>
      </c>
      <c r="E159" s="41"/>
      <c r="F159" s="224" t="s">
        <v>341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140</v>
      </c>
      <c r="AU159" s="18" t="s">
        <v>79</v>
      </c>
    </row>
    <row r="160" s="2" customFormat="1" ht="16.5" customHeight="1">
      <c r="A160" s="39"/>
      <c r="B160" s="40"/>
      <c r="C160" s="205" t="s">
        <v>7</v>
      </c>
      <c r="D160" s="205" t="s">
        <v>131</v>
      </c>
      <c r="E160" s="206" t="s">
        <v>343</v>
      </c>
      <c r="F160" s="207" t="s">
        <v>344</v>
      </c>
      <c r="G160" s="208" t="s">
        <v>236</v>
      </c>
      <c r="H160" s="209">
        <v>0.307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40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270</v>
      </c>
      <c r="AT160" s="216" t="s">
        <v>131</v>
      </c>
      <c r="AU160" s="216" t="s">
        <v>79</v>
      </c>
      <c r="AY160" s="18" t="s">
        <v>128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77</v>
      </c>
      <c r="BK160" s="217">
        <f>ROUND(I160*H160,2)</f>
        <v>0</v>
      </c>
      <c r="BL160" s="18" t="s">
        <v>270</v>
      </c>
      <c r="BM160" s="216" t="s">
        <v>1035</v>
      </c>
    </row>
    <row r="161" s="2" customFormat="1">
      <c r="A161" s="39"/>
      <c r="B161" s="40"/>
      <c r="C161" s="41"/>
      <c r="D161" s="218" t="s">
        <v>138</v>
      </c>
      <c r="E161" s="41"/>
      <c r="F161" s="219" t="s">
        <v>346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79</v>
      </c>
    </row>
    <row r="162" s="12" customFormat="1" ht="22.8" customHeight="1">
      <c r="A162" s="12"/>
      <c r="B162" s="189"/>
      <c r="C162" s="190"/>
      <c r="D162" s="191" t="s">
        <v>68</v>
      </c>
      <c r="E162" s="203" t="s">
        <v>347</v>
      </c>
      <c r="F162" s="203" t="s">
        <v>348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SUM(P163:P187)</f>
        <v>0</v>
      </c>
      <c r="Q162" s="197"/>
      <c r="R162" s="198">
        <f>SUM(R163:R187)</f>
        <v>0.091974358199999995</v>
      </c>
      <c r="S162" s="197"/>
      <c r="T162" s="199">
        <f>SUM(T163:T187)</f>
        <v>0.53535999999999995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79</v>
      </c>
      <c r="AT162" s="201" t="s">
        <v>68</v>
      </c>
      <c r="AU162" s="201" t="s">
        <v>77</v>
      </c>
      <c r="AY162" s="200" t="s">
        <v>128</v>
      </c>
      <c r="BK162" s="202">
        <f>SUM(BK163:BK187)</f>
        <v>0</v>
      </c>
    </row>
    <row r="163" s="2" customFormat="1" ht="16.5" customHeight="1">
      <c r="A163" s="39"/>
      <c r="B163" s="40"/>
      <c r="C163" s="205" t="s">
        <v>325</v>
      </c>
      <c r="D163" s="205" t="s">
        <v>131</v>
      </c>
      <c r="E163" s="206" t="s">
        <v>565</v>
      </c>
      <c r="F163" s="207" t="s">
        <v>566</v>
      </c>
      <c r="G163" s="208" t="s">
        <v>213</v>
      </c>
      <c r="H163" s="209">
        <v>1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40</v>
      </c>
      <c r="O163" s="85"/>
      <c r="P163" s="214">
        <f>O163*H163</f>
        <v>0</v>
      </c>
      <c r="Q163" s="214">
        <v>0.084809999999999996</v>
      </c>
      <c r="R163" s="214">
        <f>Q163*H163</f>
        <v>0.084809999999999996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270</v>
      </c>
      <c r="AT163" s="216" t="s">
        <v>131</v>
      </c>
      <c r="AU163" s="216" t="s">
        <v>79</v>
      </c>
      <c r="AY163" s="18" t="s">
        <v>128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77</v>
      </c>
      <c r="BK163" s="217">
        <f>ROUND(I163*H163,2)</f>
        <v>0</v>
      </c>
      <c r="BL163" s="18" t="s">
        <v>270</v>
      </c>
      <c r="BM163" s="216" t="s">
        <v>1036</v>
      </c>
    </row>
    <row r="164" s="2" customFormat="1">
      <c r="A164" s="39"/>
      <c r="B164" s="40"/>
      <c r="C164" s="41"/>
      <c r="D164" s="218" t="s">
        <v>138</v>
      </c>
      <c r="E164" s="41"/>
      <c r="F164" s="219" t="s">
        <v>568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79</v>
      </c>
    </row>
    <row r="165" s="2" customFormat="1">
      <c r="A165" s="39"/>
      <c r="B165" s="40"/>
      <c r="C165" s="41"/>
      <c r="D165" s="223" t="s">
        <v>140</v>
      </c>
      <c r="E165" s="41"/>
      <c r="F165" s="224" t="s">
        <v>569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79</v>
      </c>
    </row>
    <row r="166" s="2" customFormat="1" ht="16.5" customHeight="1">
      <c r="A166" s="39"/>
      <c r="B166" s="40"/>
      <c r="C166" s="205" t="s">
        <v>331</v>
      </c>
      <c r="D166" s="205" t="s">
        <v>131</v>
      </c>
      <c r="E166" s="206" t="s">
        <v>350</v>
      </c>
      <c r="F166" s="207" t="s">
        <v>351</v>
      </c>
      <c r="G166" s="208" t="s">
        <v>289</v>
      </c>
      <c r="H166" s="209">
        <v>1</v>
      </c>
      <c r="I166" s="210"/>
      <c r="J166" s="211">
        <f>ROUND(I166*H166,2)</f>
        <v>0</v>
      </c>
      <c r="K166" s="207" t="s">
        <v>135</v>
      </c>
      <c r="L166" s="45"/>
      <c r="M166" s="212" t="s">
        <v>19</v>
      </c>
      <c r="N166" s="213" t="s">
        <v>40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0.51195999999999997</v>
      </c>
      <c r="T166" s="215">
        <f>S166*H166</f>
        <v>0.51195999999999997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270</v>
      </c>
      <c r="AT166" s="216" t="s">
        <v>131</v>
      </c>
      <c r="AU166" s="216" t="s">
        <v>79</v>
      </c>
      <c r="AY166" s="18" t="s">
        <v>128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77</v>
      </c>
      <c r="BK166" s="217">
        <f>ROUND(I166*H166,2)</f>
        <v>0</v>
      </c>
      <c r="BL166" s="18" t="s">
        <v>270</v>
      </c>
      <c r="BM166" s="216" t="s">
        <v>1037</v>
      </c>
    </row>
    <row r="167" s="2" customFormat="1">
      <c r="A167" s="39"/>
      <c r="B167" s="40"/>
      <c r="C167" s="41"/>
      <c r="D167" s="218" t="s">
        <v>138</v>
      </c>
      <c r="E167" s="41"/>
      <c r="F167" s="219" t="s">
        <v>353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138</v>
      </c>
      <c r="AU167" s="18" t="s">
        <v>79</v>
      </c>
    </row>
    <row r="168" s="2" customFormat="1">
      <c r="A168" s="39"/>
      <c r="B168" s="40"/>
      <c r="C168" s="41"/>
      <c r="D168" s="223" t="s">
        <v>140</v>
      </c>
      <c r="E168" s="41"/>
      <c r="F168" s="224" t="s">
        <v>354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140</v>
      </c>
      <c r="AU168" s="18" t="s">
        <v>79</v>
      </c>
    </row>
    <row r="169" s="2" customFormat="1" ht="16.5" customHeight="1">
      <c r="A169" s="39"/>
      <c r="B169" s="40"/>
      <c r="C169" s="205" t="s">
        <v>336</v>
      </c>
      <c r="D169" s="205" t="s">
        <v>131</v>
      </c>
      <c r="E169" s="206" t="s">
        <v>356</v>
      </c>
      <c r="F169" s="207" t="s">
        <v>357</v>
      </c>
      <c r="G169" s="208" t="s">
        <v>289</v>
      </c>
      <c r="H169" s="209">
        <v>1</v>
      </c>
      <c r="I169" s="210"/>
      <c r="J169" s="211">
        <f>ROUND(I169*H169,2)</f>
        <v>0</v>
      </c>
      <c r="K169" s="207" t="s">
        <v>135</v>
      </c>
      <c r="L169" s="45"/>
      <c r="M169" s="212" t="s">
        <v>19</v>
      </c>
      <c r="N169" s="213" t="s">
        <v>40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0.0117</v>
      </c>
      <c r="T169" s="215">
        <f>S169*H169</f>
        <v>0.0117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270</v>
      </c>
      <c r="AT169" s="216" t="s">
        <v>131</v>
      </c>
      <c r="AU169" s="216" t="s">
        <v>79</v>
      </c>
      <c r="AY169" s="18" t="s">
        <v>128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77</v>
      </c>
      <c r="BK169" s="217">
        <f>ROUND(I169*H169,2)</f>
        <v>0</v>
      </c>
      <c r="BL169" s="18" t="s">
        <v>270</v>
      </c>
      <c r="BM169" s="216" t="s">
        <v>1038</v>
      </c>
    </row>
    <row r="170" s="2" customFormat="1">
      <c r="A170" s="39"/>
      <c r="B170" s="40"/>
      <c r="C170" s="41"/>
      <c r="D170" s="218" t="s">
        <v>138</v>
      </c>
      <c r="E170" s="41"/>
      <c r="F170" s="219" t="s">
        <v>359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138</v>
      </c>
      <c r="AU170" s="18" t="s">
        <v>79</v>
      </c>
    </row>
    <row r="171" s="2" customFormat="1">
      <c r="A171" s="39"/>
      <c r="B171" s="40"/>
      <c r="C171" s="41"/>
      <c r="D171" s="223" t="s">
        <v>140</v>
      </c>
      <c r="E171" s="41"/>
      <c r="F171" s="224" t="s">
        <v>360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140</v>
      </c>
      <c r="AU171" s="18" t="s">
        <v>79</v>
      </c>
    </row>
    <row r="172" s="2" customFormat="1" ht="16.5" customHeight="1">
      <c r="A172" s="39"/>
      <c r="B172" s="40"/>
      <c r="C172" s="205" t="s">
        <v>342</v>
      </c>
      <c r="D172" s="205" t="s">
        <v>131</v>
      </c>
      <c r="E172" s="206" t="s">
        <v>362</v>
      </c>
      <c r="F172" s="207" t="s">
        <v>363</v>
      </c>
      <c r="G172" s="208" t="s">
        <v>289</v>
      </c>
      <c r="H172" s="209">
        <v>1</v>
      </c>
      <c r="I172" s="210"/>
      <c r="J172" s="211">
        <f>ROUND(I172*H172,2)</f>
        <v>0</v>
      </c>
      <c r="K172" s="207" t="s">
        <v>135</v>
      </c>
      <c r="L172" s="45"/>
      <c r="M172" s="212" t="s">
        <v>19</v>
      </c>
      <c r="N172" s="213" t="s">
        <v>40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0.0117</v>
      </c>
      <c r="T172" s="215">
        <f>S172*H172</f>
        <v>0.0117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270</v>
      </c>
      <c r="AT172" s="216" t="s">
        <v>131</v>
      </c>
      <c r="AU172" s="216" t="s">
        <v>79</v>
      </c>
      <c r="AY172" s="18" t="s">
        <v>128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77</v>
      </c>
      <c r="BK172" s="217">
        <f>ROUND(I172*H172,2)</f>
        <v>0</v>
      </c>
      <c r="BL172" s="18" t="s">
        <v>270</v>
      </c>
      <c r="BM172" s="216" t="s">
        <v>1039</v>
      </c>
    </row>
    <row r="173" s="2" customFormat="1">
      <c r="A173" s="39"/>
      <c r="B173" s="40"/>
      <c r="C173" s="41"/>
      <c r="D173" s="218" t="s">
        <v>138</v>
      </c>
      <c r="E173" s="41"/>
      <c r="F173" s="219" t="s">
        <v>365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138</v>
      </c>
      <c r="AU173" s="18" t="s">
        <v>79</v>
      </c>
    </row>
    <row r="174" s="2" customFormat="1">
      <c r="A174" s="39"/>
      <c r="B174" s="40"/>
      <c r="C174" s="41"/>
      <c r="D174" s="223" t="s">
        <v>140</v>
      </c>
      <c r="E174" s="41"/>
      <c r="F174" s="224" t="s">
        <v>366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140</v>
      </c>
      <c r="AU174" s="18" t="s">
        <v>79</v>
      </c>
    </row>
    <row r="175" s="2" customFormat="1" ht="21.75" customHeight="1">
      <c r="A175" s="39"/>
      <c r="B175" s="40"/>
      <c r="C175" s="205" t="s">
        <v>349</v>
      </c>
      <c r="D175" s="205" t="s">
        <v>131</v>
      </c>
      <c r="E175" s="206" t="s">
        <v>368</v>
      </c>
      <c r="F175" s="207" t="s">
        <v>369</v>
      </c>
      <c r="G175" s="208" t="s">
        <v>213</v>
      </c>
      <c r="H175" s="209">
        <v>1</v>
      </c>
      <c r="I175" s="210"/>
      <c r="J175" s="211">
        <f>ROUND(I175*H175,2)</f>
        <v>0</v>
      </c>
      <c r="K175" s="207" t="s">
        <v>135</v>
      </c>
      <c r="L175" s="45"/>
      <c r="M175" s="212" t="s">
        <v>19</v>
      </c>
      <c r="N175" s="213" t="s">
        <v>40</v>
      </c>
      <c r="O175" s="85"/>
      <c r="P175" s="214">
        <f>O175*H175</f>
        <v>0</v>
      </c>
      <c r="Q175" s="214">
        <v>0.0034199999999999999</v>
      </c>
      <c r="R175" s="214">
        <f>Q175*H175</f>
        <v>0.0034199999999999999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270</v>
      </c>
      <c r="AT175" s="216" t="s">
        <v>131</v>
      </c>
      <c r="AU175" s="216" t="s">
        <v>79</v>
      </c>
      <c r="AY175" s="18" t="s">
        <v>128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77</v>
      </c>
      <c r="BK175" s="217">
        <f>ROUND(I175*H175,2)</f>
        <v>0</v>
      </c>
      <c r="BL175" s="18" t="s">
        <v>270</v>
      </c>
      <c r="BM175" s="216" t="s">
        <v>1040</v>
      </c>
    </row>
    <row r="176" s="2" customFormat="1">
      <c r="A176" s="39"/>
      <c r="B176" s="40"/>
      <c r="C176" s="41"/>
      <c r="D176" s="218" t="s">
        <v>138</v>
      </c>
      <c r="E176" s="41"/>
      <c r="F176" s="219" t="s">
        <v>371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138</v>
      </c>
      <c r="AU176" s="18" t="s">
        <v>79</v>
      </c>
    </row>
    <row r="177" s="2" customFormat="1">
      <c r="A177" s="39"/>
      <c r="B177" s="40"/>
      <c r="C177" s="41"/>
      <c r="D177" s="223" t="s">
        <v>140</v>
      </c>
      <c r="E177" s="41"/>
      <c r="F177" s="224" t="s">
        <v>372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79</v>
      </c>
    </row>
    <row r="178" s="2" customFormat="1" ht="16.5" customHeight="1">
      <c r="A178" s="39"/>
      <c r="B178" s="40"/>
      <c r="C178" s="205" t="s">
        <v>355</v>
      </c>
      <c r="D178" s="205" t="s">
        <v>131</v>
      </c>
      <c r="E178" s="206" t="s">
        <v>374</v>
      </c>
      <c r="F178" s="207" t="s">
        <v>375</v>
      </c>
      <c r="G178" s="208" t="s">
        <v>289</v>
      </c>
      <c r="H178" s="209">
        <v>1</v>
      </c>
      <c r="I178" s="210"/>
      <c r="J178" s="211">
        <f>ROUND(I178*H178,2)</f>
        <v>0</v>
      </c>
      <c r="K178" s="207" t="s">
        <v>135</v>
      </c>
      <c r="L178" s="45"/>
      <c r="M178" s="212" t="s">
        <v>19</v>
      </c>
      <c r="N178" s="213" t="s">
        <v>40</v>
      </c>
      <c r="O178" s="85"/>
      <c r="P178" s="214">
        <f>O178*H178</f>
        <v>0</v>
      </c>
      <c r="Q178" s="214">
        <v>0.00076000000000000004</v>
      </c>
      <c r="R178" s="214">
        <f>Q178*H178</f>
        <v>0.00076000000000000004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270</v>
      </c>
      <c r="AT178" s="216" t="s">
        <v>131</v>
      </c>
      <c r="AU178" s="216" t="s">
        <v>79</v>
      </c>
      <c r="AY178" s="18" t="s">
        <v>128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77</v>
      </c>
      <c r="BK178" s="217">
        <f>ROUND(I178*H178,2)</f>
        <v>0</v>
      </c>
      <c r="BL178" s="18" t="s">
        <v>270</v>
      </c>
      <c r="BM178" s="216" t="s">
        <v>1041</v>
      </c>
    </row>
    <row r="179" s="2" customFormat="1">
      <c r="A179" s="39"/>
      <c r="B179" s="40"/>
      <c r="C179" s="41"/>
      <c r="D179" s="218" t="s">
        <v>138</v>
      </c>
      <c r="E179" s="41"/>
      <c r="F179" s="219" t="s">
        <v>377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138</v>
      </c>
      <c r="AU179" s="18" t="s">
        <v>79</v>
      </c>
    </row>
    <row r="180" s="2" customFormat="1">
      <c r="A180" s="39"/>
      <c r="B180" s="40"/>
      <c r="C180" s="41"/>
      <c r="D180" s="223" t="s">
        <v>140</v>
      </c>
      <c r="E180" s="41"/>
      <c r="F180" s="224" t="s">
        <v>378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140</v>
      </c>
      <c r="AU180" s="18" t="s">
        <v>79</v>
      </c>
    </row>
    <row r="181" s="2" customFormat="1" ht="21.75" customHeight="1">
      <c r="A181" s="39"/>
      <c r="B181" s="40"/>
      <c r="C181" s="205" t="s">
        <v>361</v>
      </c>
      <c r="D181" s="205" t="s">
        <v>131</v>
      </c>
      <c r="E181" s="206" t="s">
        <v>380</v>
      </c>
      <c r="F181" s="207" t="s">
        <v>381</v>
      </c>
      <c r="G181" s="208" t="s">
        <v>213</v>
      </c>
      <c r="H181" s="209">
        <v>1</v>
      </c>
      <c r="I181" s="210"/>
      <c r="J181" s="211">
        <f>ROUND(I181*H181,2)</f>
        <v>0</v>
      </c>
      <c r="K181" s="207" t="s">
        <v>19</v>
      </c>
      <c r="L181" s="45"/>
      <c r="M181" s="212" t="s">
        <v>19</v>
      </c>
      <c r="N181" s="213" t="s">
        <v>40</v>
      </c>
      <c r="O181" s="85"/>
      <c r="P181" s="214">
        <f>O181*H181</f>
        <v>0</v>
      </c>
      <c r="Q181" s="214">
        <v>0.0029843582</v>
      </c>
      <c r="R181" s="214">
        <f>Q181*H181</f>
        <v>0.0029843582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270</v>
      </c>
      <c r="AT181" s="216" t="s">
        <v>131</v>
      </c>
      <c r="AU181" s="216" t="s">
        <v>79</v>
      </c>
      <c r="AY181" s="18" t="s">
        <v>128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77</v>
      </c>
      <c r="BK181" s="217">
        <f>ROUND(I181*H181,2)</f>
        <v>0</v>
      </c>
      <c r="BL181" s="18" t="s">
        <v>270</v>
      </c>
      <c r="BM181" s="216" t="s">
        <v>1042</v>
      </c>
    </row>
    <row r="182" s="2" customFormat="1">
      <c r="A182" s="39"/>
      <c r="B182" s="40"/>
      <c r="C182" s="41"/>
      <c r="D182" s="218" t="s">
        <v>138</v>
      </c>
      <c r="E182" s="41"/>
      <c r="F182" s="219" t="s">
        <v>383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138</v>
      </c>
      <c r="AU182" s="18" t="s">
        <v>79</v>
      </c>
    </row>
    <row r="183" s="15" customFormat="1">
      <c r="A183" s="15"/>
      <c r="B183" s="261"/>
      <c r="C183" s="262"/>
      <c r="D183" s="218" t="s">
        <v>142</v>
      </c>
      <c r="E183" s="263" t="s">
        <v>19</v>
      </c>
      <c r="F183" s="264" t="s">
        <v>384</v>
      </c>
      <c r="G183" s="262"/>
      <c r="H183" s="263" t="s">
        <v>19</v>
      </c>
      <c r="I183" s="265"/>
      <c r="J183" s="262"/>
      <c r="K183" s="262"/>
      <c r="L183" s="266"/>
      <c r="M183" s="267"/>
      <c r="N183" s="268"/>
      <c r="O183" s="268"/>
      <c r="P183" s="268"/>
      <c r="Q183" s="268"/>
      <c r="R183" s="268"/>
      <c r="S183" s="268"/>
      <c r="T183" s="26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0" t="s">
        <v>142</v>
      </c>
      <c r="AU183" s="270" t="s">
        <v>79</v>
      </c>
      <c r="AV183" s="15" t="s">
        <v>77</v>
      </c>
      <c r="AW183" s="15" t="s">
        <v>31</v>
      </c>
      <c r="AX183" s="15" t="s">
        <v>69</v>
      </c>
      <c r="AY183" s="270" t="s">
        <v>128</v>
      </c>
    </row>
    <row r="184" s="13" customFormat="1">
      <c r="A184" s="13"/>
      <c r="B184" s="225"/>
      <c r="C184" s="226"/>
      <c r="D184" s="218" t="s">
        <v>142</v>
      </c>
      <c r="E184" s="227" t="s">
        <v>19</v>
      </c>
      <c r="F184" s="228" t="s">
        <v>77</v>
      </c>
      <c r="G184" s="226"/>
      <c r="H184" s="229">
        <v>1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142</v>
      </c>
      <c r="AU184" s="235" t="s">
        <v>79</v>
      </c>
      <c r="AV184" s="13" t="s">
        <v>79</v>
      </c>
      <c r="AW184" s="13" t="s">
        <v>31</v>
      </c>
      <c r="AX184" s="13" t="s">
        <v>77</v>
      </c>
      <c r="AY184" s="235" t="s">
        <v>128</v>
      </c>
    </row>
    <row r="185" s="2" customFormat="1" ht="16.5" customHeight="1">
      <c r="A185" s="39"/>
      <c r="B185" s="40"/>
      <c r="C185" s="205" t="s">
        <v>367</v>
      </c>
      <c r="D185" s="205" t="s">
        <v>131</v>
      </c>
      <c r="E185" s="206" t="s">
        <v>385</v>
      </c>
      <c r="F185" s="207" t="s">
        <v>386</v>
      </c>
      <c r="G185" s="208" t="s">
        <v>236</v>
      </c>
      <c r="H185" s="209">
        <v>0.091999999999999998</v>
      </c>
      <c r="I185" s="210"/>
      <c r="J185" s="211">
        <f>ROUND(I185*H185,2)</f>
        <v>0</v>
      </c>
      <c r="K185" s="207" t="s">
        <v>135</v>
      </c>
      <c r="L185" s="45"/>
      <c r="M185" s="212" t="s">
        <v>19</v>
      </c>
      <c r="N185" s="213" t="s">
        <v>40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270</v>
      </c>
      <c r="AT185" s="216" t="s">
        <v>131</v>
      </c>
      <c r="AU185" s="216" t="s">
        <v>79</v>
      </c>
      <c r="AY185" s="18" t="s">
        <v>128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77</v>
      </c>
      <c r="BK185" s="217">
        <f>ROUND(I185*H185,2)</f>
        <v>0</v>
      </c>
      <c r="BL185" s="18" t="s">
        <v>270</v>
      </c>
      <c r="BM185" s="216" t="s">
        <v>1043</v>
      </c>
    </row>
    <row r="186" s="2" customFormat="1">
      <c r="A186" s="39"/>
      <c r="B186" s="40"/>
      <c r="C186" s="41"/>
      <c r="D186" s="218" t="s">
        <v>138</v>
      </c>
      <c r="E186" s="41"/>
      <c r="F186" s="219" t="s">
        <v>388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138</v>
      </c>
      <c r="AU186" s="18" t="s">
        <v>79</v>
      </c>
    </row>
    <row r="187" s="2" customFormat="1">
      <c r="A187" s="39"/>
      <c r="B187" s="40"/>
      <c r="C187" s="41"/>
      <c r="D187" s="223" t="s">
        <v>140</v>
      </c>
      <c r="E187" s="41"/>
      <c r="F187" s="224" t="s">
        <v>389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140</v>
      </c>
      <c r="AU187" s="18" t="s">
        <v>79</v>
      </c>
    </row>
    <row r="188" s="12" customFormat="1" ht="22.8" customHeight="1">
      <c r="A188" s="12"/>
      <c r="B188" s="189"/>
      <c r="C188" s="190"/>
      <c r="D188" s="191" t="s">
        <v>68</v>
      </c>
      <c r="E188" s="203" t="s">
        <v>390</v>
      </c>
      <c r="F188" s="203" t="s">
        <v>391</v>
      </c>
      <c r="G188" s="190"/>
      <c r="H188" s="190"/>
      <c r="I188" s="193"/>
      <c r="J188" s="204">
        <f>BK188</f>
        <v>0</v>
      </c>
      <c r="K188" s="190"/>
      <c r="L188" s="195"/>
      <c r="M188" s="196"/>
      <c r="N188" s="197"/>
      <c r="O188" s="197"/>
      <c r="P188" s="198">
        <f>SUM(P189:P201)</f>
        <v>0</v>
      </c>
      <c r="Q188" s="197"/>
      <c r="R188" s="198">
        <f>SUM(R189:R201)</f>
        <v>0.0014111174000000001</v>
      </c>
      <c r="S188" s="197"/>
      <c r="T188" s="199">
        <f>SUM(T189:T201)</f>
        <v>0.0011000000000000001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0" t="s">
        <v>79</v>
      </c>
      <c r="AT188" s="201" t="s">
        <v>68</v>
      </c>
      <c r="AU188" s="201" t="s">
        <v>77</v>
      </c>
      <c r="AY188" s="200" t="s">
        <v>128</v>
      </c>
      <c r="BK188" s="202">
        <f>SUM(BK189:BK201)</f>
        <v>0</v>
      </c>
    </row>
    <row r="189" s="2" customFormat="1" ht="16.5" customHeight="1">
      <c r="A189" s="39"/>
      <c r="B189" s="40"/>
      <c r="C189" s="205" t="s">
        <v>373</v>
      </c>
      <c r="D189" s="205" t="s">
        <v>131</v>
      </c>
      <c r="E189" s="206" t="s">
        <v>393</v>
      </c>
      <c r="F189" s="207" t="s">
        <v>394</v>
      </c>
      <c r="G189" s="208" t="s">
        <v>289</v>
      </c>
      <c r="H189" s="209">
        <v>2</v>
      </c>
      <c r="I189" s="210"/>
      <c r="J189" s="211">
        <f>ROUND(I189*H189,2)</f>
        <v>0</v>
      </c>
      <c r="K189" s="207" t="s">
        <v>19</v>
      </c>
      <c r="L189" s="45"/>
      <c r="M189" s="212" t="s">
        <v>19</v>
      </c>
      <c r="N189" s="213" t="s">
        <v>40</v>
      </c>
      <c r="O189" s="85"/>
      <c r="P189" s="214">
        <f>O189*H189</f>
        <v>0</v>
      </c>
      <c r="Q189" s="214">
        <v>0.00041800049999999998</v>
      </c>
      <c r="R189" s="214">
        <f>Q189*H189</f>
        <v>0.00083600099999999995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270</v>
      </c>
      <c r="AT189" s="216" t="s">
        <v>131</v>
      </c>
      <c r="AU189" s="216" t="s">
        <v>79</v>
      </c>
      <c r="AY189" s="18" t="s">
        <v>128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77</v>
      </c>
      <c r="BK189" s="217">
        <f>ROUND(I189*H189,2)</f>
        <v>0</v>
      </c>
      <c r="BL189" s="18" t="s">
        <v>270</v>
      </c>
      <c r="BM189" s="216" t="s">
        <v>1044</v>
      </c>
    </row>
    <row r="190" s="2" customFormat="1">
      <c r="A190" s="39"/>
      <c r="B190" s="40"/>
      <c r="C190" s="41"/>
      <c r="D190" s="218" t="s">
        <v>138</v>
      </c>
      <c r="E190" s="41"/>
      <c r="F190" s="219" t="s">
        <v>396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138</v>
      </c>
      <c r="AU190" s="18" t="s">
        <v>79</v>
      </c>
    </row>
    <row r="191" s="2" customFormat="1" ht="16.5" customHeight="1">
      <c r="A191" s="39"/>
      <c r="B191" s="40"/>
      <c r="C191" s="205" t="s">
        <v>379</v>
      </c>
      <c r="D191" s="205" t="s">
        <v>131</v>
      </c>
      <c r="E191" s="206" t="s">
        <v>398</v>
      </c>
      <c r="F191" s="207" t="s">
        <v>399</v>
      </c>
      <c r="G191" s="208" t="s">
        <v>289</v>
      </c>
      <c r="H191" s="209">
        <v>1</v>
      </c>
      <c r="I191" s="210"/>
      <c r="J191" s="211">
        <f>ROUND(I191*H191,2)</f>
        <v>0</v>
      </c>
      <c r="K191" s="207" t="s">
        <v>19</v>
      </c>
      <c r="L191" s="45"/>
      <c r="M191" s="212" t="s">
        <v>19</v>
      </c>
      <c r="N191" s="213" t="s">
        <v>40</v>
      </c>
      <c r="O191" s="85"/>
      <c r="P191" s="214">
        <f>O191*H191</f>
        <v>0</v>
      </c>
      <c r="Q191" s="214">
        <v>0.00012640000000000001</v>
      </c>
      <c r="R191" s="214">
        <f>Q191*H191</f>
        <v>0.00012640000000000001</v>
      </c>
      <c r="S191" s="214">
        <v>0.0011000000000000001</v>
      </c>
      <c r="T191" s="215">
        <f>S191*H191</f>
        <v>0.0011000000000000001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270</v>
      </c>
      <c r="AT191" s="216" t="s">
        <v>131</v>
      </c>
      <c r="AU191" s="216" t="s">
        <v>79</v>
      </c>
      <c r="AY191" s="18" t="s">
        <v>128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77</v>
      </c>
      <c r="BK191" s="217">
        <f>ROUND(I191*H191,2)</f>
        <v>0</v>
      </c>
      <c r="BL191" s="18" t="s">
        <v>270</v>
      </c>
      <c r="BM191" s="216" t="s">
        <v>1045</v>
      </c>
    </row>
    <row r="192" s="2" customFormat="1">
      <c r="A192" s="39"/>
      <c r="B192" s="40"/>
      <c r="C192" s="41"/>
      <c r="D192" s="218" t="s">
        <v>138</v>
      </c>
      <c r="E192" s="41"/>
      <c r="F192" s="219" t="s">
        <v>401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138</v>
      </c>
      <c r="AU192" s="18" t="s">
        <v>79</v>
      </c>
    </row>
    <row r="193" s="15" customFormat="1">
      <c r="A193" s="15"/>
      <c r="B193" s="261"/>
      <c r="C193" s="262"/>
      <c r="D193" s="218" t="s">
        <v>142</v>
      </c>
      <c r="E193" s="263" t="s">
        <v>19</v>
      </c>
      <c r="F193" s="264" t="s">
        <v>402</v>
      </c>
      <c r="G193" s="262"/>
      <c r="H193" s="263" t="s">
        <v>19</v>
      </c>
      <c r="I193" s="265"/>
      <c r="J193" s="262"/>
      <c r="K193" s="262"/>
      <c r="L193" s="266"/>
      <c r="M193" s="267"/>
      <c r="N193" s="268"/>
      <c r="O193" s="268"/>
      <c r="P193" s="268"/>
      <c r="Q193" s="268"/>
      <c r="R193" s="268"/>
      <c r="S193" s="268"/>
      <c r="T193" s="26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0" t="s">
        <v>142</v>
      </c>
      <c r="AU193" s="270" t="s">
        <v>79</v>
      </c>
      <c r="AV193" s="15" t="s">
        <v>77</v>
      </c>
      <c r="AW193" s="15" t="s">
        <v>31</v>
      </c>
      <c r="AX193" s="15" t="s">
        <v>69</v>
      </c>
      <c r="AY193" s="270" t="s">
        <v>128</v>
      </c>
    </row>
    <row r="194" s="13" customFormat="1">
      <c r="A194" s="13"/>
      <c r="B194" s="225"/>
      <c r="C194" s="226"/>
      <c r="D194" s="218" t="s">
        <v>142</v>
      </c>
      <c r="E194" s="227" t="s">
        <v>19</v>
      </c>
      <c r="F194" s="228" t="s">
        <v>77</v>
      </c>
      <c r="G194" s="226"/>
      <c r="H194" s="229">
        <v>1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142</v>
      </c>
      <c r="AU194" s="235" t="s">
        <v>79</v>
      </c>
      <c r="AV194" s="13" t="s">
        <v>79</v>
      </c>
      <c r="AW194" s="13" t="s">
        <v>31</v>
      </c>
      <c r="AX194" s="13" t="s">
        <v>77</v>
      </c>
      <c r="AY194" s="235" t="s">
        <v>128</v>
      </c>
    </row>
    <row r="195" s="2" customFormat="1" ht="16.5" customHeight="1">
      <c r="A195" s="39"/>
      <c r="B195" s="40"/>
      <c r="C195" s="205" t="s">
        <v>329</v>
      </c>
      <c r="D195" s="205" t="s">
        <v>131</v>
      </c>
      <c r="E195" s="206" t="s">
        <v>404</v>
      </c>
      <c r="F195" s="207" t="s">
        <v>405</v>
      </c>
      <c r="G195" s="208" t="s">
        <v>289</v>
      </c>
      <c r="H195" s="209">
        <v>2</v>
      </c>
      <c r="I195" s="210"/>
      <c r="J195" s="211">
        <f>ROUND(I195*H195,2)</f>
        <v>0</v>
      </c>
      <c r="K195" s="207" t="s">
        <v>19</v>
      </c>
      <c r="L195" s="45"/>
      <c r="M195" s="212" t="s">
        <v>19</v>
      </c>
      <c r="N195" s="213" t="s">
        <v>40</v>
      </c>
      <c r="O195" s="85"/>
      <c r="P195" s="214">
        <f>O195*H195</f>
        <v>0</v>
      </c>
      <c r="Q195" s="214">
        <v>0.00014435819999999999</v>
      </c>
      <c r="R195" s="214">
        <f>Q195*H195</f>
        <v>0.00028871639999999998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270</v>
      </c>
      <c r="AT195" s="216" t="s">
        <v>131</v>
      </c>
      <c r="AU195" s="216" t="s">
        <v>79</v>
      </c>
      <c r="AY195" s="18" t="s">
        <v>128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77</v>
      </c>
      <c r="BK195" s="217">
        <f>ROUND(I195*H195,2)</f>
        <v>0</v>
      </c>
      <c r="BL195" s="18" t="s">
        <v>270</v>
      </c>
      <c r="BM195" s="216" t="s">
        <v>1046</v>
      </c>
    </row>
    <row r="196" s="2" customFormat="1">
      <c r="A196" s="39"/>
      <c r="B196" s="40"/>
      <c r="C196" s="41"/>
      <c r="D196" s="218" t="s">
        <v>138</v>
      </c>
      <c r="E196" s="41"/>
      <c r="F196" s="219" t="s">
        <v>407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138</v>
      </c>
      <c r="AU196" s="18" t="s">
        <v>79</v>
      </c>
    </row>
    <row r="197" s="2" customFormat="1" ht="16.5" customHeight="1">
      <c r="A197" s="39"/>
      <c r="B197" s="40"/>
      <c r="C197" s="251" t="s">
        <v>392</v>
      </c>
      <c r="D197" s="251" t="s">
        <v>326</v>
      </c>
      <c r="E197" s="252" t="s">
        <v>409</v>
      </c>
      <c r="F197" s="253" t="s">
        <v>410</v>
      </c>
      <c r="G197" s="254" t="s">
        <v>289</v>
      </c>
      <c r="H197" s="255">
        <v>1</v>
      </c>
      <c r="I197" s="256"/>
      <c r="J197" s="257">
        <f>ROUND(I197*H197,2)</f>
        <v>0</v>
      </c>
      <c r="K197" s="253" t="s">
        <v>135</v>
      </c>
      <c r="L197" s="258"/>
      <c r="M197" s="259" t="s">
        <v>19</v>
      </c>
      <c r="N197" s="260" t="s">
        <v>40</v>
      </c>
      <c r="O197" s="85"/>
      <c r="P197" s="214">
        <f>O197*H197</f>
        <v>0</v>
      </c>
      <c r="Q197" s="214">
        <v>0.00016000000000000001</v>
      </c>
      <c r="R197" s="214">
        <f>Q197*H197</f>
        <v>0.00016000000000000001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329</v>
      </c>
      <c r="AT197" s="216" t="s">
        <v>326</v>
      </c>
      <c r="AU197" s="216" t="s">
        <v>79</v>
      </c>
      <c r="AY197" s="18" t="s">
        <v>128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77</v>
      </c>
      <c r="BK197" s="217">
        <f>ROUND(I197*H197,2)</f>
        <v>0</v>
      </c>
      <c r="BL197" s="18" t="s">
        <v>270</v>
      </c>
      <c r="BM197" s="216" t="s">
        <v>1047</v>
      </c>
    </row>
    <row r="198" s="2" customFormat="1">
      <c r="A198" s="39"/>
      <c r="B198" s="40"/>
      <c r="C198" s="41"/>
      <c r="D198" s="218" t="s">
        <v>138</v>
      </c>
      <c r="E198" s="41"/>
      <c r="F198" s="219" t="s">
        <v>410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138</v>
      </c>
      <c r="AU198" s="18" t="s">
        <v>79</v>
      </c>
    </row>
    <row r="199" s="2" customFormat="1" ht="16.5" customHeight="1">
      <c r="A199" s="39"/>
      <c r="B199" s="40"/>
      <c r="C199" s="205" t="s">
        <v>397</v>
      </c>
      <c r="D199" s="205" t="s">
        <v>131</v>
      </c>
      <c r="E199" s="206" t="s">
        <v>413</v>
      </c>
      <c r="F199" s="207" t="s">
        <v>414</v>
      </c>
      <c r="G199" s="208" t="s">
        <v>236</v>
      </c>
      <c r="H199" s="209">
        <v>0.001</v>
      </c>
      <c r="I199" s="210"/>
      <c r="J199" s="211">
        <f>ROUND(I199*H199,2)</f>
        <v>0</v>
      </c>
      <c r="K199" s="207" t="s">
        <v>135</v>
      </c>
      <c r="L199" s="45"/>
      <c r="M199" s="212" t="s">
        <v>19</v>
      </c>
      <c r="N199" s="213" t="s">
        <v>40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270</v>
      </c>
      <c r="AT199" s="216" t="s">
        <v>131</v>
      </c>
      <c r="AU199" s="216" t="s">
        <v>79</v>
      </c>
      <c r="AY199" s="18" t="s">
        <v>128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77</v>
      </c>
      <c r="BK199" s="217">
        <f>ROUND(I199*H199,2)</f>
        <v>0</v>
      </c>
      <c r="BL199" s="18" t="s">
        <v>270</v>
      </c>
      <c r="BM199" s="216" t="s">
        <v>1048</v>
      </c>
    </row>
    <row r="200" s="2" customFormat="1">
      <c r="A200" s="39"/>
      <c r="B200" s="40"/>
      <c r="C200" s="41"/>
      <c r="D200" s="218" t="s">
        <v>138</v>
      </c>
      <c r="E200" s="41"/>
      <c r="F200" s="219" t="s">
        <v>416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138</v>
      </c>
      <c r="AU200" s="18" t="s">
        <v>79</v>
      </c>
    </row>
    <row r="201" s="2" customFormat="1">
      <c r="A201" s="39"/>
      <c r="B201" s="40"/>
      <c r="C201" s="41"/>
      <c r="D201" s="223" t="s">
        <v>140</v>
      </c>
      <c r="E201" s="41"/>
      <c r="F201" s="224" t="s">
        <v>417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140</v>
      </c>
      <c r="AU201" s="18" t="s">
        <v>79</v>
      </c>
    </row>
    <row r="202" s="12" customFormat="1" ht="22.8" customHeight="1">
      <c r="A202" s="12"/>
      <c r="B202" s="189"/>
      <c r="C202" s="190"/>
      <c r="D202" s="191" t="s">
        <v>68</v>
      </c>
      <c r="E202" s="203" t="s">
        <v>418</v>
      </c>
      <c r="F202" s="203" t="s">
        <v>419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SUM(P203:P211)</f>
        <v>0</v>
      </c>
      <c r="Q202" s="197"/>
      <c r="R202" s="198">
        <f>SUM(R203:R211)</f>
        <v>0</v>
      </c>
      <c r="S202" s="197"/>
      <c r="T202" s="199">
        <f>SUM(T203:T211)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79</v>
      </c>
      <c r="AT202" s="201" t="s">
        <v>68</v>
      </c>
      <c r="AU202" s="201" t="s">
        <v>77</v>
      </c>
      <c r="AY202" s="200" t="s">
        <v>128</v>
      </c>
      <c r="BK202" s="202">
        <f>SUM(BK203:BK211)</f>
        <v>0</v>
      </c>
    </row>
    <row r="203" s="2" customFormat="1" ht="16.5" customHeight="1">
      <c r="A203" s="39"/>
      <c r="B203" s="40"/>
      <c r="C203" s="205" t="s">
        <v>403</v>
      </c>
      <c r="D203" s="205" t="s">
        <v>131</v>
      </c>
      <c r="E203" s="206" t="s">
        <v>421</v>
      </c>
      <c r="F203" s="207" t="s">
        <v>422</v>
      </c>
      <c r="G203" s="208" t="s">
        <v>289</v>
      </c>
      <c r="H203" s="209">
        <v>9</v>
      </c>
      <c r="I203" s="210"/>
      <c r="J203" s="211">
        <f>ROUND(I203*H203,2)</f>
        <v>0</v>
      </c>
      <c r="K203" s="207" t="s">
        <v>19</v>
      </c>
      <c r="L203" s="45"/>
      <c r="M203" s="212" t="s">
        <v>19</v>
      </c>
      <c r="N203" s="213" t="s">
        <v>40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270</v>
      </c>
      <c r="AT203" s="216" t="s">
        <v>131</v>
      </c>
      <c r="AU203" s="216" t="s">
        <v>79</v>
      </c>
      <c r="AY203" s="18" t="s">
        <v>128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77</v>
      </c>
      <c r="BK203" s="217">
        <f>ROUND(I203*H203,2)</f>
        <v>0</v>
      </c>
      <c r="BL203" s="18" t="s">
        <v>270</v>
      </c>
      <c r="BM203" s="216" t="s">
        <v>1049</v>
      </c>
    </row>
    <row r="204" s="2" customFormat="1">
      <c r="A204" s="39"/>
      <c r="B204" s="40"/>
      <c r="C204" s="41"/>
      <c r="D204" s="218" t="s">
        <v>138</v>
      </c>
      <c r="E204" s="41"/>
      <c r="F204" s="219" t="s">
        <v>424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138</v>
      </c>
      <c r="AU204" s="18" t="s">
        <v>79</v>
      </c>
    </row>
    <row r="205" s="13" customFormat="1">
      <c r="A205" s="13"/>
      <c r="B205" s="225"/>
      <c r="C205" s="226"/>
      <c r="D205" s="218" t="s">
        <v>142</v>
      </c>
      <c r="E205" s="227" t="s">
        <v>19</v>
      </c>
      <c r="F205" s="228" t="s">
        <v>129</v>
      </c>
      <c r="G205" s="226"/>
      <c r="H205" s="229">
        <v>9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142</v>
      </c>
      <c r="AU205" s="235" t="s">
        <v>79</v>
      </c>
      <c r="AV205" s="13" t="s">
        <v>79</v>
      </c>
      <c r="AW205" s="13" t="s">
        <v>31</v>
      </c>
      <c r="AX205" s="13" t="s">
        <v>77</v>
      </c>
      <c r="AY205" s="235" t="s">
        <v>128</v>
      </c>
    </row>
    <row r="206" s="2" customFormat="1" ht="16.5" customHeight="1">
      <c r="A206" s="39"/>
      <c r="B206" s="40"/>
      <c r="C206" s="205" t="s">
        <v>408</v>
      </c>
      <c r="D206" s="205" t="s">
        <v>131</v>
      </c>
      <c r="E206" s="206" t="s">
        <v>427</v>
      </c>
      <c r="F206" s="207" t="s">
        <v>428</v>
      </c>
      <c r="G206" s="208" t="s">
        <v>187</v>
      </c>
      <c r="H206" s="209">
        <v>4.7000000000000002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40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270</v>
      </c>
      <c r="AT206" s="216" t="s">
        <v>131</v>
      </c>
      <c r="AU206" s="216" t="s">
        <v>79</v>
      </c>
      <c r="AY206" s="18" t="s">
        <v>128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77</v>
      </c>
      <c r="BK206" s="217">
        <f>ROUND(I206*H206,2)</f>
        <v>0</v>
      </c>
      <c r="BL206" s="18" t="s">
        <v>270</v>
      </c>
      <c r="BM206" s="216" t="s">
        <v>1050</v>
      </c>
    </row>
    <row r="207" s="2" customFormat="1">
      <c r="A207" s="39"/>
      <c r="B207" s="40"/>
      <c r="C207" s="41"/>
      <c r="D207" s="218" t="s">
        <v>138</v>
      </c>
      <c r="E207" s="41"/>
      <c r="F207" s="219" t="s">
        <v>430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138</v>
      </c>
      <c r="AU207" s="18" t="s">
        <v>79</v>
      </c>
    </row>
    <row r="208" s="13" customFormat="1">
      <c r="A208" s="13"/>
      <c r="B208" s="225"/>
      <c r="C208" s="226"/>
      <c r="D208" s="218" t="s">
        <v>142</v>
      </c>
      <c r="E208" s="227" t="s">
        <v>19</v>
      </c>
      <c r="F208" s="228" t="s">
        <v>749</v>
      </c>
      <c r="G208" s="226"/>
      <c r="H208" s="229">
        <v>4.7000000000000002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142</v>
      </c>
      <c r="AU208" s="235" t="s">
        <v>79</v>
      </c>
      <c r="AV208" s="13" t="s">
        <v>79</v>
      </c>
      <c r="AW208" s="13" t="s">
        <v>31</v>
      </c>
      <c r="AX208" s="13" t="s">
        <v>77</v>
      </c>
      <c r="AY208" s="235" t="s">
        <v>128</v>
      </c>
    </row>
    <row r="209" s="2" customFormat="1" ht="16.5" customHeight="1">
      <c r="A209" s="39"/>
      <c r="B209" s="40"/>
      <c r="C209" s="205" t="s">
        <v>412</v>
      </c>
      <c r="D209" s="205" t="s">
        <v>131</v>
      </c>
      <c r="E209" s="206" t="s">
        <v>433</v>
      </c>
      <c r="F209" s="207" t="s">
        <v>434</v>
      </c>
      <c r="G209" s="208" t="s">
        <v>187</v>
      </c>
      <c r="H209" s="209">
        <v>4.7000000000000002</v>
      </c>
      <c r="I209" s="210"/>
      <c r="J209" s="211">
        <f>ROUND(I209*H209,2)</f>
        <v>0</v>
      </c>
      <c r="K209" s="207" t="s">
        <v>19</v>
      </c>
      <c r="L209" s="45"/>
      <c r="M209" s="212" t="s">
        <v>19</v>
      </c>
      <c r="N209" s="213" t="s">
        <v>40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270</v>
      </c>
      <c r="AT209" s="216" t="s">
        <v>131</v>
      </c>
      <c r="AU209" s="216" t="s">
        <v>79</v>
      </c>
      <c r="AY209" s="18" t="s">
        <v>128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77</v>
      </c>
      <c r="BK209" s="217">
        <f>ROUND(I209*H209,2)</f>
        <v>0</v>
      </c>
      <c r="BL209" s="18" t="s">
        <v>270</v>
      </c>
      <c r="BM209" s="216" t="s">
        <v>1051</v>
      </c>
    </row>
    <row r="210" s="2" customFormat="1">
      <c r="A210" s="39"/>
      <c r="B210" s="40"/>
      <c r="C210" s="41"/>
      <c r="D210" s="218" t="s">
        <v>138</v>
      </c>
      <c r="E210" s="41"/>
      <c r="F210" s="219" t="s">
        <v>436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138</v>
      </c>
      <c r="AU210" s="18" t="s">
        <v>79</v>
      </c>
    </row>
    <row r="211" s="13" customFormat="1">
      <c r="A211" s="13"/>
      <c r="B211" s="225"/>
      <c r="C211" s="226"/>
      <c r="D211" s="218" t="s">
        <v>142</v>
      </c>
      <c r="E211" s="227" t="s">
        <v>19</v>
      </c>
      <c r="F211" s="228" t="s">
        <v>749</v>
      </c>
      <c r="G211" s="226"/>
      <c r="H211" s="229">
        <v>4.7000000000000002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142</v>
      </c>
      <c r="AU211" s="235" t="s">
        <v>79</v>
      </c>
      <c r="AV211" s="13" t="s">
        <v>79</v>
      </c>
      <c r="AW211" s="13" t="s">
        <v>31</v>
      </c>
      <c r="AX211" s="13" t="s">
        <v>77</v>
      </c>
      <c r="AY211" s="235" t="s">
        <v>128</v>
      </c>
    </row>
    <row r="212" s="12" customFormat="1" ht="22.8" customHeight="1">
      <c r="A212" s="12"/>
      <c r="B212" s="189"/>
      <c r="C212" s="190"/>
      <c r="D212" s="191" t="s">
        <v>68</v>
      </c>
      <c r="E212" s="203" t="s">
        <v>438</v>
      </c>
      <c r="F212" s="203" t="s">
        <v>439</v>
      </c>
      <c r="G212" s="190"/>
      <c r="H212" s="190"/>
      <c r="I212" s="193"/>
      <c r="J212" s="204">
        <f>BK212</f>
        <v>0</v>
      </c>
      <c r="K212" s="190"/>
      <c r="L212" s="195"/>
      <c r="M212" s="196"/>
      <c r="N212" s="197"/>
      <c r="O212" s="197"/>
      <c r="P212" s="198">
        <f>SUM(P213:P221)</f>
        <v>0</v>
      </c>
      <c r="Q212" s="197"/>
      <c r="R212" s="198">
        <f>SUM(R213:R221)</f>
        <v>0.0017599999999999999</v>
      </c>
      <c r="S212" s="197"/>
      <c r="T212" s="199">
        <f>SUM(T213:T221)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0" t="s">
        <v>79</v>
      </c>
      <c r="AT212" s="201" t="s">
        <v>68</v>
      </c>
      <c r="AU212" s="201" t="s">
        <v>77</v>
      </c>
      <c r="AY212" s="200" t="s">
        <v>128</v>
      </c>
      <c r="BK212" s="202">
        <f>SUM(BK213:BK221)</f>
        <v>0</v>
      </c>
    </row>
    <row r="213" s="2" customFormat="1" ht="16.5" customHeight="1">
      <c r="A213" s="39"/>
      <c r="B213" s="40"/>
      <c r="C213" s="205" t="s">
        <v>420</v>
      </c>
      <c r="D213" s="205" t="s">
        <v>131</v>
      </c>
      <c r="E213" s="206" t="s">
        <v>441</v>
      </c>
      <c r="F213" s="207" t="s">
        <v>442</v>
      </c>
      <c r="G213" s="208" t="s">
        <v>187</v>
      </c>
      <c r="H213" s="209">
        <v>0.14999999999999999</v>
      </c>
      <c r="I213" s="210"/>
      <c r="J213" s="211">
        <f>ROUND(I213*H213,2)</f>
        <v>0</v>
      </c>
      <c r="K213" s="207" t="s">
        <v>135</v>
      </c>
      <c r="L213" s="45"/>
      <c r="M213" s="212" t="s">
        <v>19</v>
      </c>
      <c r="N213" s="213" t="s">
        <v>40</v>
      </c>
      <c r="O213" s="85"/>
      <c r="P213" s="214">
        <f>O213*H213</f>
        <v>0</v>
      </c>
      <c r="Q213" s="214">
        <v>0.00040000000000000002</v>
      </c>
      <c r="R213" s="214">
        <f>Q213*H213</f>
        <v>6.0000000000000002E-05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270</v>
      </c>
      <c r="AT213" s="216" t="s">
        <v>131</v>
      </c>
      <c r="AU213" s="216" t="s">
        <v>79</v>
      </c>
      <c r="AY213" s="18" t="s">
        <v>128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77</v>
      </c>
      <c r="BK213" s="217">
        <f>ROUND(I213*H213,2)</f>
        <v>0</v>
      </c>
      <c r="BL213" s="18" t="s">
        <v>270</v>
      </c>
      <c r="BM213" s="216" t="s">
        <v>1052</v>
      </c>
    </row>
    <row r="214" s="2" customFormat="1">
      <c r="A214" s="39"/>
      <c r="B214" s="40"/>
      <c r="C214" s="41"/>
      <c r="D214" s="218" t="s">
        <v>138</v>
      </c>
      <c r="E214" s="41"/>
      <c r="F214" s="219" t="s">
        <v>444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138</v>
      </c>
      <c r="AU214" s="18" t="s">
        <v>79</v>
      </c>
    </row>
    <row r="215" s="2" customFormat="1">
      <c r="A215" s="39"/>
      <c r="B215" s="40"/>
      <c r="C215" s="41"/>
      <c r="D215" s="223" t="s">
        <v>140</v>
      </c>
      <c r="E215" s="41"/>
      <c r="F215" s="224" t="s">
        <v>445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140</v>
      </c>
      <c r="AU215" s="18" t="s">
        <v>79</v>
      </c>
    </row>
    <row r="216" s="13" customFormat="1">
      <c r="A216" s="13"/>
      <c r="B216" s="225"/>
      <c r="C216" s="226"/>
      <c r="D216" s="218" t="s">
        <v>142</v>
      </c>
      <c r="E216" s="227" t="s">
        <v>19</v>
      </c>
      <c r="F216" s="228" t="s">
        <v>446</v>
      </c>
      <c r="G216" s="226"/>
      <c r="H216" s="229">
        <v>0.14999999999999999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142</v>
      </c>
      <c r="AU216" s="235" t="s">
        <v>79</v>
      </c>
      <c r="AV216" s="13" t="s">
        <v>79</v>
      </c>
      <c r="AW216" s="13" t="s">
        <v>31</v>
      </c>
      <c r="AX216" s="13" t="s">
        <v>77</v>
      </c>
      <c r="AY216" s="235" t="s">
        <v>128</v>
      </c>
    </row>
    <row r="217" s="2" customFormat="1" ht="16.5" customHeight="1">
      <c r="A217" s="39"/>
      <c r="B217" s="40"/>
      <c r="C217" s="251" t="s">
        <v>426</v>
      </c>
      <c r="D217" s="251" t="s">
        <v>326</v>
      </c>
      <c r="E217" s="252" t="s">
        <v>448</v>
      </c>
      <c r="F217" s="253" t="s">
        <v>449</v>
      </c>
      <c r="G217" s="254" t="s">
        <v>289</v>
      </c>
      <c r="H217" s="255">
        <v>1</v>
      </c>
      <c r="I217" s="256"/>
      <c r="J217" s="257">
        <f>ROUND(I217*H217,2)</f>
        <v>0</v>
      </c>
      <c r="K217" s="253" t="s">
        <v>19</v>
      </c>
      <c r="L217" s="258"/>
      <c r="M217" s="259" t="s">
        <v>19</v>
      </c>
      <c r="N217" s="260" t="s">
        <v>40</v>
      </c>
      <c r="O217" s="85"/>
      <c r="P217" s="214">
        <f>O217*H217</f>
        <v>0</v>
      </c>
      <c r="Q217" s="214">
        <v>0.0016999999999999999</v>
      </c>
      <c r="R217" s="214">
        <f>Q217*H217</f>
        <v>0.0016999999999999999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329</v>
      </c>
      <c r="AT217" s="216" t="s">
        <v>326</v>
      </c>
      <c r="AU217" s="216" t="s">
        <v>79</v>
      </c>
      <c r="AY217" s="18" t="s">
        <v>128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77</v>
      </c>
      <c r="BK217" s="217">
        <f>ROUND(I217*H217,2)</f>
        <v>0</v>
      </c>
      <c r="BL217" s="18" t="s">
        <v>270</v>
      </c>
      <c r="BM217" s="216" t="s">
        <v>1053</v>
      </c>
    </row>
    <row r="218" s="2" customFormat="1">
      <c r="A218" s="39"/>
      <c r="B218" s="40"/>
      <c r="C218" s="41"/>
      <c r="D218" s="218" t="s">
        <v>138</v>
      </c>
      <c r="E218" s="41"/>
      <c r="F218" s="219" t="s">
        <v>449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138</v>
      </c>
      <c r="AU218" s="18" t="s">
        <v>79</v>
      </c>
    </row>
    <row r="219" s="2" customFormat="1" ht="16.5" customHeight="1">
      <c r="A219" s="39"/>
      <c r="B219" s="40"/>
      <c r="C219" s="205" t="s">
        <v>432</v>
      </c>
      <c r="D219" s="205" t="s">
        <v>131</v>
      </c>
      <c r="E219" s="206" t="s">
        <v>452</v>
      </c>
      <c r="F219" s="207" t="s">
        <v>453</v>
      </c>
      <c r="G219" s="208" t="s">
        <v>236</v>
      </c>
      <c r="H219" s="209">
        <v>0.002</v>
      </c>
      <c r="I219" s="210"/>
      <c r="J219" s="211">
        <f>ROUND(I219*H219,2)</f>
        <v>0</v>
      </c>
      <c r="K219" s="207" t="s">
        <v>135</v>
      </c>
      <c r="L219" s="45"/>
      <c r="M219" s="212" t="s">
        <v>19</v>
      </c>
      <c r="N219" s="213" t="s">
        <v>40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270</v>
      </c>
      <c r="AT219" s="216" t="s">
        <v>131</v>
      </c>
      <c r="AU219" s="216" t="s">
        <v>79</v>
      </c>
      <c r="AY219" s="18" t="s">
        <v>128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77</v>
      </c>
      <c r="BK219" s="217">
        <f>ROUND(I219*H219,2)</f>
        <v>0</v>
      </c>
      <c r="BL219" s="18" t="s">
        <v>270</v>
      </c>
      <c r="BM219" s="216" t="s">
        <v>1054</v>
      </c>
    </row>
    <row r="220" s="2" customFormat="1">
      <c r="A220" s="39"/>
      <c r="B220" s="40"/>
      <c r="C220" s="41"/>
      <c r="D220" s="218" t="s">
        <v>138</v>
      </c>
      <c r="E220" s="41"/>
      <c r="F220" s="219" t="s">
        <v>455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138</v>
      </c>
      <c r="AU220" s="18" t="s">
        <v>79</v>
      </c>
    </row>
    <row r="221" s="2" customFormat="1">
      <c r="A221" s="39"/>
      <c r="B221" s="40"/>
      <c r="C221" s="41"/>
      <c r="D221" s="223" t="s">
        <v>140</v>
      </c>
      <c r="E221" s="41"/>
      <c r="F221" s="224" t="s">
        <v>456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140</v>
      </c>
      <c r="AU221" s="18" t="s">
        <v>79</v>
      </c>
    </row>
    <row r="222" s="12" customFormat="1" ht="25.92" customHeight="1">
      <c r="A222" s="12"/>
      <c r="B222" s="189"/>
      <c r="C222" s="190"/>
      <c r="D222" s="191" t="s">
        <v>68</v>
      </c>
      <c r="E222" s="192" t="s">
        <v>457</v>
      </c>
      <c r="F222" s="192" t="s">
        <v>458</v>
      </c>
      <c r="G222" s="190"/>
      <c r="H222" s="190"/>
      <c r="I222" s="193"/>
      <c r="J222" s="194">
        <f>BK222</f>
        <v>0</v>
      </c>
      <c r="K222" s="190"/>
      <c r="L222" s="195"/>
      <c r="M222" s="196"/>
      <c r="N222" s="197"/>
      <c r="O222" s="197"/>
      <c r="P222" s="198">
        <f>SUM(P223:P249)</f>
        <v>0</v>
      </c>
      <c r="Q222" s="197"/>
      <c r="R222" s="198">
        <f>SUM(R223:R249)</f>
        <v>0.00019000000000000001</v>
      </c>
      <c r="S222" s="197"/>
      <c r="T222" s="199">
        <f>SUM(T223:T249)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0" t="s">
        <v>136</v>
      </c>
      <c r="AT222" s="201" t="s">
        <v>68</v>
      </c>
      <c r="AU222" s="201" t="s">
        <v>69</v>
      </c>
      <c r="AY222" s="200" t="s">
        <v>128</v>
      </c>
      <c r="BK222" s="202">
        <f>SUM(BK223:BK249)</f>
        <v>0</v>
      </c>
    </row>
    <row r="223" s="2" customFormat="1" ht="16.5" customHeight="1">
      <c r="A223" s="39"/>
      <c r="B223" s="40"/>
      <c r="C223" s="205" t="s">
        <v>440</v>
      </c>
      <c r="D223" s="205" t="s">
        <v>131</v>
      </c>
      <c r="E223" s="206" t="s">
        <v>460</v>
      </c>
      <c r="F223" s="207" t="s">
        <v>461</v>
      </c>
      <c r="G223" s="208" t="s">
        <v>134</v>
      </c>
      <c r="H223" s="209">
        <v>5</v>
      </c>
      <c r="I223" s="210"/>
      <c r="J223" s="211">
        <f>ROUND(I223*H223,2)</f>
        <v>0</v>
      </c>
      <c r="K223" s="207" t="s">
        <v>19</v>
      </c>
      <c r="L223" s="45"/>
      <c r="M223" s="212" t="s">
        <v>19</v>
      </c>
      <c r="N223" s="213" t="s">
        <v>40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462</v>
      </c>
      <c r="AT223" s="216" t="s">
        <v>131</v>
      </c>
      <c r="AU223" s="216" t="s">
        <v>77</v>
      </c>
      <c r="AY223" s="18" t="s">
        <v>128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77</v>
      </c>
      <c r="BK223" s="217">
        <f>ROUND(I223*H223,2)</f>
        <v>0</v>
      </c>
      <c r="BL223" s="18" t="s">
        <v>462</v>
      </c>
      <c r="BM223" s="216" t="s">
        <v>1055</v>
      </c>
    </row>
    <row r="224" s="2" customFormat="1">
      <c r="A224" s="39"/>
      <c r="B224" s="40"/>
      <c r="C224" s="41"/>
      <c r="D224" s="218" t="s">
        <v>138</v>
      </c>
      <c r="E224" s="41"/>
      <c r="F224" s="219" t="s">
        <v>464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138</v>
      </c>
      <c r="AU224" s="18" t="s">
        <v>77</v>
      </c>
    </row>
    <row r="225" s="13" customFormat="1">
      <c r="A225" s="13"/>
      <c r="B225" s="225"/>
      <c r="C225" s="226"/>
      <c r="D225" s="218" t="s">
        <v>142</v>
      </c>
      <c r="E225" s="227" t="s">
        <v>19</v>
      </c>
      <c r="F225" s="228" t="s">
        <v>465</v>
      </c>
      <c r="G225" s="226"/>
      <c r="H225" s="229">
        <v>2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142</v>
      </c>
      <c r="AU225" s="235" t="s">
        <v>77</v>
      </c>
      <c r="AV225" s="13" t="s">
        <v>79</v>
      </c>
      <c r="AW225" s="13" t="s">
        <v>31</v>
      </c>
      <c r="AX225" s="13" t="s">
        <v>69</v>
      </c>
      <c r="AY225" s="235" t="s">
        <v>128</v>
      </c>
    </row>
    <row r="226" s="13" customFormat="1">
      <c r="A226" s="13"/>
      <c r="B226" s="225"/>
      <c r="C226" s="226"/>
      <c r="D226" s="218" t="s">
        <v>142</v>
      </c>
      <c r="E226" s="227" t="s">
        <v>19</v>
      </c>
      <c r="F226" s="228" t="s">
        <v>466</v>
      </c>
      <c r="G226" s="226"/>
      <c r="H226" s="229">
        <v>2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142</v>
      </c>
      <c r="AU226" s="235" t="s">
        <v>77</v>
      </c>
      <c r="AV226" s="13" t="s">
        <v>79</v>
      </c>
      <c r="AW226" s="13" t="s">
        <v>31</v>
      </c>
      <c r="AX226" s="13" t="s">
        <v>69</v>
      </c>
      <c r="AY226" s="235" t="s">
        <v>128</v>
      </c>
    </row>
    <row r="227" s="13" customFormat="1">
      <c r="A227" s="13"/>
      <c r="B227" s="225"/>
      <c r="C227" s="226"/>
      <c r="D227" s="218" t="s">
        <v>142</v>
      </c>
      <c r="E227" s="227" t="s">
        <v>19</v>
      </c>
      <c r="F227" s="228" t="s">
        <v>467</v>
      </c>
      <c r="G227" s="226"/>
      <c r="H227" s="229">
        <v>1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142</v>
      </c>
      <c r="AU227" s="235" t="s">
        <v>77</v>
      </c>
      <c r="AV227" s="13" t="s">
        <v>79</v>
      </c>
      <c r="AW227" s="13" t="s">
        <v>31</v>
      </c>
      <c r="AX227" s="13" t="s">
        <v>69</v>
      </c>
      <c r="AY227" s="235" t="s">
        <v>128</v>
      </c>
    </row>
    <row r="228" s="14" customFormat="1">
      <c r="A228" s="14"/>
      <c r="B228" s="236"/>
      <c r="C228" s="237"/>
      <c r="D228" s="218" t="s">
        <v>142</v>
      </c>
      <c r="E228" s="238" t="s">
        <v>19</v>
      </c>
      <c r="F228" s="239" t="s">
        <v>149</v>
      </c>
      <c r="G228" s="237"/>
      <c r="H228" s="240">
        <v>5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142</v>
      </c>
      <c r="AU228" s="246" t="s">
        <v>77</v>
      </c>
      <c r="AV228" s="14" t="s">
        <v>136</v>
      </c>
      <c r="AW228" s="14" t="s">
        <v>31</v>
      </c>
      <c r="AX228" s="14" t="s">
        <v>77</v>
      </c>
      <c r="AY228" s="246" t="s">
        <v>128</v>
      </c>
    </row>
    <row r="229" s="2" customFormat="1" ht="16.5" customHeight="1">
      <c r="A229" s="39"/>
      <c r="B229" s="40"/>
      <c r="C229" s="251" t="s">
        <v>447</v>
      </c>
      <c r="D229" s="251" t="s">
        <v>326</v>
      </c>
      <c r="E229" s="252" t="s">
        <v>469</v>
      </c>
      <c r="F229" s="253" t="s">
        <v>470</v>
      </c>
      <c r="G229" s="254" t="s">
        <v>289</v>
      </c>
      <c r="H229" s="255">
        <v>1</v>
      </c>
      <c r="I229" s="256"/>
      <c r="J229" s="257">
        <f>ROUND(I229*H229,2)</f>
        <v>0</v>
      </c>
      <c r="K229" s="253" t="s">
        <v>135</v>
      </c>
      <c r="L229" s="258"/>
      <c r="M229" s="259" t="s">
        <v>19</v>
      </c>
      <c r="N229" s="260" t="s">
        <v>40</v>
      </c>
      <c r="O229" s="85"/>
      <c r="P229" s="214">
        <f>O229*H229</f>
        <v>0</v>
      </c>
      <c r="Q229" s="214">
        <v>9.0000000000000006E-05</v>
      </c>
      <c r="R229" s="214">
        <f>Q229*H229</f>
        <v>9.0000000000000006E-05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462</v>
      </c>
      <c r="AT229" s="216" t="s">
        <v>326</v>
      </c>
      <c r="AU229" s="216" t="s">
        <v>77</v>
      </c>
      <c r="AY229" s="18" t="s">
        <v>128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77</v>
      </c>
      <c r="BK229" s="217">
        <f>ROUND(I229*H229,2)</f>
        <v>0</v>
      </c>
      <c r="BL229" s="18" t="s">
        <v>462</v>
      </c>
      <c r="BM229" s="216" t="s">
        <v>1056</v>
      </c>
    </row>
    <row r="230" s="2" customFormat="1">
      <c r="A230" s="39"/>
      <c r="B230" s="40"/>
      <c r="C230" s="41"/>
      <c r="D230" s="218" t="s">
        <v>138</v>
      </c>
      <c r="E230" s="41"/>
      <c r="F230" s="219" t="s">
        <v>470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138</v>
      </c>
      <c r="AU230" s="18" t="s">
        <v>77</v>
      </c>
    </row>
    <row r="231" s="2" customFormat="1" ht="16.5" customHeight="1">
      <c r="A231" s="39"/>
      <c r="B231" s="40"/>
      <c r="C231" s="251" t="s">
        <v>451</v>
      </c>
      <c r="D231" s="251" t="s">
        <v>326</v>
      </c>
      <c r="E231" s="252" t="s">
        <v>473</v>
      </c>
      <c r="F231" s="253" t="s">
        <v>474</v>
      </c>
      <c r="G231" s="254" t="s">
        <v>289</v>
      </c>
      <c r="H231" s="255">
        <v>1</v>
      </c>
      <c r="I231" s="256"/>
      <c r="J231" s="257">
        <f>ROUND(I231*H231,2)</f>
        <v>0</v>
      </c>
      <c r="K231" s="253" t="s">
        <v>19</v>
      </c>
      <c r="L231" s="258"/>
      <c r="M231" s="259" t="s">
        <v>19</v>
      </c>
      <c r="N231" s="260" t="s">
        <v>40</v>
      </c>
      <c r="O231" s="85"/>
      <c r="P231" s="214">
        <f>O231*H231</f>
        <v>0</v>
      </c>
      <c r="Q231" s="214">
        <v>0.00010000000000000001</v>
      </c>
      <c r="R231" s="214">
        <f>Q231*H231</f>
        <v>0.00010000000000000001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462</v>
      </c>
      <c r="AT231" s="216" t="s">
        <v>326</v>
      </c>
      <c r="AU231" s="216" t="s">
        <v>77</v>
      </c>
      <c r="AY231" s="18" t="s">
        <v>128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77</v>
      </c>
      <c r="BK231" s="217">
        <f>ROUND(I231*H231,2)</f>
        <v>0</v>
      </c>
      <c r="BL231" s="18" t="s">
        <v>462</v>
      </c>
      <c r="BM231" s="216" t="s">
        <v>1057</v>
      </c>
    </row>
    <row r="232" s="2" customFormat="1">
      <c r="A232" s="39"/>
      <c r="B232" s="40"/>
      <c r="C232" s="41"/>
      <c r="D232" s="218" t="s">
        <v>138</v>
      </c>
      <c r="E232" s="41"/>
      <c r="F232" s="219" t="s">
        <v>476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138</v>
      </c>
      <c r="AU232" s="18" t="s">
        <v>77</v>
      </c>
    </row>
    <row r="233" s="2" customFormat="1" ht="24.15" customHeight="1">
      <c r="A233" s="39"/>
      <c r="B233" s="40"/>
      <c r="C233" s="251" t="s">
        <v>459</v>
      </c>
      <c r="D233" s="251" t="s">
        <v>326</v>
      </c>
      <c r="E233" s="252" t="s">
        <v>478</v>
      </c>
      <c r="F233" s="253" t="s">
        <v>479</v>
      </c>
      <c r="G233" s="254" t="s">
        <v>289</v>
      </c>
      <c r="H233" s="255">
        <v>1</v>
      </c>
      <c r="I233" s="256"/>
      <c r="J233" s="257">
        <f>ROUND(I233*H233,2)</f>
        <v>0</v>
      </c>
      <c r="K233" s="253" t="s">
        <v>19</v>
      </c>
      <c r="L233" s="258"/>
      <c r="M233" s="259" t="s">
        <v>19</v>
      </c>
      <c r="N233" s="260" t="s">
        <v>40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462</v>
      </c>
      <c r="AT233" s="216" t="s">
        <v>326</v>
      </c>
      <c r="AU233" s="216" t="s">
        <v>77</v>
      </c>
      <c r="AY233" s="18" t="s">
        <v>128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77</v>
      </c>
      <c r="BK233" s="217">
        <f>ROUND(I233*H233,2)</f>
        <v>0</v>
      </c>
      <c r="BL233" s="18" t="s">
        <v>462</v>
      </c>
      <c r="BM233" s="216" t="s">
        <v>1058</v>
      </c>
    </row>
    <row r="234" s="2" customFormat="1">
      <c r="A234" s="39"/>
      <c r="B234" s="40"/>
      <c r="C234" s="41"/>
      <c r="D234" s="218" t="s">
        <v>138</v>
      </c>
      <c r="E234" s="41"/>
      <c r="F234" s="219" t="s">
        <v>479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138</v>
      </c>
      <c r="AU234" s="18" t="s">
        <v>77</v>
      </c>
    </row>
    <row r="235" s="2" customFormat="1" ht="16.5" customHeight="1">
      <c r="A235" s="39"/>
      <c r="B235" s="40"/>
      <c r="C235" s="251" t="s">
        <v>468</v>
      </c>
      <c r="D235" s="251" t="s">
        <v>326</v>
      </c>
      <c r="E235" s="252" t="s">
        <v>482</v>
      </c>
      <c r="F235" s="253" t="s">
        <v>483</v>
      </c>
      <c r="G235" s="254" t="s">
        <v>289</v>
      </c>
      <c r="H235" s="255">
        <v>1</v>
      </c>
      <c r="I235" s="256"/>
      <c r="J235" s="257">
        <f>ROUND(I235*H235,2)</f>
        <v>0</v>
      </c>
      <c r="K235" s="253" t="s">
        <v>19</v>
      </c>
      <c r="L235" s="258"/>
      <c r="M235" s="259" t="s">
        <v>19</v>
      </c>
      <c r="N235" s="260" t="s">
        <v>40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462</v>
      </c>
      <c r="AT235" s="216" t="s">
        <v>326</v>
      </c>
      <c r="AU235" s="216" t="s">
        <v>77</v>
      </c>
      <c r="AY235" s="18" t="s">
        <v>128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77</v>
      </c>
      <c r="BK235" s="217">
        <f>ROUND(I235*H235,2)</f>
        <v>0</v>
      </c>
      <c r="BL235" s="18" t="s">
        <v>462</v>
      </c>
      <c r="BM235" s="216" t="s">
        <v>1059</v>
      </c>
    </row>
    <row r="236" s="2" customFormat="1">
      <c r="A236" s="39"/>
      <c r="B236" s="40"/>
      <c r="C236" s="41"/>
      <c r="D236" s="218" t="s">
        <v>138</v>
      </c>
      <c r="E236" s="41"/>
      <c r="F236" s="219" t="s">
        <v>485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138</v>
      </c>
      <c r="AU236" s="18" t="s">
        <v>77</v>
      </c>
    </row>
    <row r="237" s="2" customFormat="1" ht="16.5" customHeight="1">
      <c r="A237" s="39"/>
      <c r="B237" s="40"/>
      <c r="C237" s="205" t="s">
        <v>472</v>
      </c>
      <c r="D237" s="205" t="s">
        <v>131</v>
      </c>
      <c r="E237" s="206" t="s">
        <v>487</v>
      </c>
      <c r="F237" s="207" t="s">
        <v>488</v>
      </c>
      <c r="G237" s="208" t="s">
        <v>134</v>
      </c>
      <c r="H237" s="209">
        <v>4</v>
      </c>
      <c r="I237" s="210"/>
      <c r="J237" s="211">
        <f>ROUND(I237*H237,2)</f>
        <v>0</v>
      </c>
      <c r="K237" s="207" t="s">
        <v>135</v>
      </c>
      <c r="L237" s="45"/>
      <c r="M237" s="212" t="s">
        <v>19</v>
      </c>
      <c r="N237" s="213" t="s">
        <v>40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462</v>
      </c>
      <c r="AT237" s="216" t="s">
        <v>131</v>
      </c>
      <c r="AU237" s="216" t="s">
        <v>77</v>
      </c>
      <c r="AY237" s="18" t="s">
        <v>128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77</v>
      </c>
      <c r="BK237" s="217">
        <f>ROUND(I237*H237,2)</f>
        <v>0</v>
      </c>
      <c r="BL237" s="18" t="s">
        <v>462</v>
      </c>
      <c r="BM237" s="216" t="s">
        <v>1060</v>
      </c>
    </row>
    <row r="238" s="2" customFormat="1">
      <c r="A238" s="39"/>
      <c r="B238" s="40"/>
      <c r="C238" s="41"/>
      <c r="D238" s="218" t="s">
        <v>138</v>
      </c>
      <c r="E238" s="41"/>
      <c r="F238" s="219" t="s">
        <v>490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138</v>
      </c>
      <c r="AU238" s="18" t="s">
        <v>77</v>
      </c>
    </row>
    <row r="239" s="2" customFormat="1">
      <c r="A239" s="39"/>
      <c r="B239" s="40"/>
      <c r="C239" s="41"/>
      <c r="D239" s="223" t="s">
        <v>140</v>
      </c>
      <c r="E239" s="41"/>
      <c r="F239" s="224" t="s">
        <v>491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140</v>
      </c>
      <c r="AU239" s="18" t="s">
        <v>77</v>
      </c>
    </row>
    <row r="240" s="13" customFormat="1">
      <c r="A240" s="13"/>
      <c r="B240" s="225"/>
      <c r="C240" s="226"/>
      <c r="D240" s="218" t="s">
        <v>142</v>
      </c>
      <c r="E240" s="227" t="s">
        <v>19</v>
      </c>
      <c r="F240" s="228" t="s">
        <v>492</v>
      </c>
      <c r="G240" s="226"/>
      <c r="H240" s="229">
        <v>4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142</v>
      </c>
      <c r="AU240" s="235" t="s">
        <v>77</v>
      </c>
      <c r="AV240" s="13" t="s">
        <v>79</v>
      </c>
      <c r="AW240" s="13" t="s">
        <v>31</v>
      </c>
      <c r="AX240" s="13" t="s">
        <v>77</v>
      </c>
      <c r="AY240" s="235" t="s">
        <v>128</v>
      </c>
    </row>
    <row r="241" s="2" customFormat="1" ht="16.5" customHeight="1">
      <c r="A241" s="39"/>
      <c r="B241" s="40"/>
      <c r="C241" s="251" t="s">
        <v>477</v>
      </c>
      <c r="D241" s="251" t="s">
        <v>326</v>
      </c>
      <c r="E241" s="252" t="s">
        <v>494</v>
      </c>
      <c r="F241" s="253" t="s">
        <v>495</v>
      </c>
      <c r="G241" s="254" t="s">
        <v>19</v>
      </c>
      <c r="H241" s="255">
        <v>1</v>
      </c>
      <c r="I241" s="256"/>
      <c r="J241" s="257">
        <f>ROUND(I241*H241,2)</f>
        <v>0</v>
      </c>
      <c r="K241" s="253" t="s">
        <v>19</v>
      </c>
      <c r="L241" s="258"/>
      <c r="M241" s="259" t="s">
        <v>19</v>
      </c>
      <c r="N241" s="260" t="s">
        <v>40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462</v>
      </c>
      <c r="AT241" s="216" t="s">
        <v>326</v>
      </c>
      <c r="AU241" s="216" t="s">
        <v>77</v>
      </c>
      <c r="AY241" s="18" t="s">
        <v>128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77</v>
      </c>
      <c r="BK241" s="217">
        <f>ROUND(I241*H241,2)</f>
        <v>0</v>
      </c>
      <c r="BL241" s="18" t="s">
        <v>462</v>
      </c>
      <c r="BM241" s="216" t="s">
        <v>1061</v>
      </c>
    </row>
    <row r="242" s="2" customFormat="1">
      <c r="A242" s="39"/>
      <c r="B242" s="40"/>
      <c r="C242" s="41"/>
      <c r="D242" s="218" t="s">
        <v>138</v>
      </c>
      <c r="E242" s="41"/>
      <c r="F242" s="219" t="s">
        <v>495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138</v>
      </c>
      <c r="AU242" s="18" t="s">
        <v>77</v>
      </c>
    </row>
    <row r="243" s="15" customFormat="1">
      <c r="A243" s="15"/>
      <c r="B243" s="261"/>
      <c r="C243" s="262"/>
      <c r="D243" s="218" t="s">
        <v>142</v>
      </c>
      <c r="E243" s="263" t="s">
        <v>19</v>
      </c>
      <c r="F243" s="264" t="s">
        <v>497</v>
      </c>
      <c r="G243" s="262"/>
      <c r="H243" s="263" t="s">
        <v>19</v>
      </c>
      <c r="I243" s="265"/>
      <c r="J243" s="262"/>
      <c r="K243" s="262"/>
      <c r="L243" s="266"/>
      <c r="M243" s="267"/>
      <c r="N243" s="268"/>
      <c r="O243" s="268"/>
      <c r="P243" s="268"/>
      <c r="Q243" s="268"/>
      <c r="R243" s="268"/>
      <c r="S243" s="268"/>
      <c r="T243" s="269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0" t="s">
        <v>142</v>
      </c>
      <c r="AU243" s="270" t="s">
        <v>77</v>
      </c>
      <c r="AV243" s="15" t="s">
        <v>77</v>
      </c>
      <c r="AW243" s="15" t="s">
        <v>31</v>
      </c>
      <c r="AX243" s="15" t="s">
        <v>69</v>
      </c>
      <c r="AY243" s="270" t="s">
        <v>128</v>
      </c>
    </row>
    <row r="244" s="15" customFormat="1">
      <c r="A244" s="15"/>
      <c r="B244" s="261"/>
      <c r="C244" s="262"/>
      <c r="D244" s="218" t="s">
        <v>142</v>
      </c>
      <c r="E244" s="263" t="s">
        <v>19</v>
      </c>
      <c r="F244" s="264" t="s">
        <v>498</v>
      </c>
      <c r="G244" s="262"/>
      <c r="H244" s="263" t="s">
        <v>19</v>
      </c>
      <c r="I244" s="265"/>
      <c r="J244" s="262"/>
      <c r="K244" s="262"/>
      <c r="L244" s="266"/>
      <c r="M244" s="267"/>
      <c r="N244" s="268"/>
      <c r="O244" s="268"/>
      <c r="P244" s="268"/>
      <c r="Q244" s="268"/>
      <c r="R244" s="268"/>
      <c r="S244" s="268"/>
      <c r="T244" s="269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0" t="s">
        <v>142</v>
      </c>
      <c r="AU244" s="270" t="s">
        <v>77</v>
      </c>
      <c r="AV244" s="15" t="s">
        <v>77</v>
      </c>
      <c r="AW244" s="15" t="s">
        <v>31</v>
      </c>
      <c r="AX244" s="15" t="s">
        <v>69</v>
      </c>
      <c r="AY244" s="270" t="s">
        <v>128</v>
      </c>
    </row>
    <row r="245" s="13" customFormat="1">
      <c r="A245" s="13"/>
      <c r="B245" s="225"/>
      <c r="C245" s="226"/>
      <c r="D245" s="218" t="s">
        <v>142</v>
      </c>
      <c r="E245" s="227" t="s">
        <v>19</v>
      </c>
      <c r="F245" s="228" t="s">
        <v>77</v>
      </c>
      <c r="G245" s="226"/>
      <c r="H245" s="229">
        <v>1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142</v>
      </c>
      <c r="AU245" s="235" t="s">
        <v>77</v>
      </c>
      <c r="AV245" s="13" t="s">
        <v>79</v>
      </c>
      <c r="AW245" s="13" t="s">
        <v>31</v>
      </c>
      <c r="AX245" s="13" t="s">
        <v>77</v>
      </c>
      <c r="AY245" s="235" t="s">
        <v>128</v>
      </c>
    </row>
    <row r="246" s="2" customFormat="1" ht="16.5" customHeight="1">
      <c r="A246" s="39"/>
      <c r="B246" s="40"/>
      <c r="C246" s="205" t="s">
        <v>481</v>
      </c>
      <c r="D246" s="205" t="s">
        <v>131</v>
      </c>
      <c r="E246" s="206" t="s">
        <v>500</v>
      </c>
      <c r="F246" s="207" t="s">
        <v>501</v>
      </c>
      <c r="G246" s="208" t="s">
        <v>134</v>
      </c>
      <c r="H246" s="209">
        <v>5</v>
      </c>
      <c r="I246" s="210"/>
      <c r="J246" s="211">
        <f>ROUND(I246*H246,2)</f>
        <v>0</v>
      </c>
      <c r="K246" s="207" t="s">
        <v>19</v>
      </c>
      <c r="L246" s="45"/>
      <c r="M246" s="212" t="s">
        <v>19</v>
      </c>
      <c r="N246" s="213" t="s">
        <v>40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462</v>
      </c>
      <c r="AT246" s="216" t="s">
        <v>131</v>
      </c>
      <c r="AU246" s="216" t="s">
        <v>77</v>
      </c>
      <c r="AY246" s="18" t="s">
        <v>128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77</v>
      </c>
      <c r="BK246" s="217">
        <f>ROUND(I246*H246,2)</f>
        <v>0</v>
      </c>
      <c r="BL246" s="18" t="s">
        <v>462</v>
      </c>
      <c r="BM246" s="216" t="s">
        <v>1062</v>
      </c>
    </row>
    <row r="247" s="2" customFormat="1">
      <c r="A247" s="39"/>
      <c r="B247" s="40"/>
      <c r="C247" s="41"/>
      <c r="D247" s="218" t="s">
        <v>138</v>
      </c>
      <c r="E247" s="41"/>
      <c r="F247" s="219" t="s">
        <v>503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138</v>
      </c>
      <c r="AU247" s="18" t="s">
        <v>77</v>
      </c>
    </row>
    <row r="248" s="15" customFormat="1">
      <c r="A248" s="15"/>
      <c r="B248" s="261"/>
      <c r="C248" s="262"/>
      <c r="D248" s="218" t="s">
        <v>142</v>
      </c>
      <c r="E248" s="263" t="s">
        <v>19</v>
      </c>
      <c r="F248" s="264" t="s">
        <v>504</v>
      </c>
      <c r="G248" s="262"/>
      <c r="H248" s="263" t="s">
        <v>19</v>
      </c>
      <c r="I248" s="265"/>
      <c r="J248" s="262"/>
      <c r="K248" s="262"/>
      <c r="L248" s="266"/>
      <c r="M248" s="267"/>
      <c r="N248" s="268"/>
      <c r="O248" s="268"/>
      <c r="P248" s="268"/>
      <c r="Q248" s="268"/>
      <c r="R248" s="268"/>
      <c r="S248" s="268"/>
      <c r="T248" s="269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0" t="s">
        <v>142</v>
      </c>
      <c r="AU248" s="270" t="s">
        <v>77</v>
      </c>
      <c r="AV248" s="15" t="s">
        <v>77</v>
      </c>
      <c r="AW248" s="15" t="s">
        <v>31</v>
      </c>
      <c r="AX248" s="15" t="s">
        <v>69</v>
      </c>
      <c r="AY248" s="270" t="s">
        <v>128</v>
      </c>
    </row>
    <row r="249" s="13" customFormat="1">
      <c r="A249" s="13"/>
      <c r="B249" s="225"/>
      <c r="C249" s="226"/>
      <c r="D249" s="218" t="s">
        <v>142</v>
      </c>
      <c r="E249" s="227" t="s">
        <v>19</v>
      </c>
      <c r="F249" s="228" t="s">
        <v>151</v>
      </c>
      <c r="G249" s="226"/>
      <c r="H249" s="229">
        <v>5</v>
      </c>
      <c r="I249" s="230"/>
      <c r="J249" s="226"/>
      <c r="K249" s="226"/>
      <c r="L249" s="231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142</v>
      </c>
      <c r="AU249" s="235" t="s">
        <v>77</v>
      </c>
      <c r="AV249" s="13" t="s">
        <v>79</v>
      </c>
      <c r="AW249" s="13" t="s">
        <v>31</v>
      </c>
      <c r="AX249" s="13" t="s">
        <v>77</v>
      </c>
      <c r="AY249" s="235" t="s">
        <v>128</v>
      </c>
    </row>
    <row r="250" s="2" customFormat="1" ht="6.96" customHeight="1">
      <c r="A250" s="39"/>
      <c r="B250" s="60"/>
      <c r="C250" s="61"/>
      <c r="D250" s="61"/>
      <c r="E250" s="61"/>
      <c r="F250" s="61"/>
      <c r="G250" s="61"/>
      <c r="H250" s="61"/>
      <c r="I250" s="61"/>
      <c r="J250" s="61"/>
      <c r="K250" s="61"/>
      <c r="L250" s="45"/>
      <c r="M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</row>
  </sheetData>
  <sheetProtection sheet="1" autoFilter="0" formatColumns="0" formatRows="0" objects="1" scenarios="1" spinCount="100000" saltValue="FkzDz7d+XAEa5bxUaNusVJiR3+D7zy4t9GSSl0SGROvXCmvPaAnnIG7BJpm/prin9KcCUjeI7kmgc/b3wjKRaQ==" hashValue="St6rarGPWnsUOf6GfIa+XR7+WeoQUFqTEUsNS/JKJVxaBPy9HzudDoPLoswaZRrfiu/uHhxPJcj/YwCeZnEBzQ==" algorithmName="SHA-512" password="CC35"/>
  <autoFilter ref="C90:K24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105" r:id="rId1" display="https://podminky.urs.cz/item/CS_URS_2022_01/997013212"/>
    <hyperlink ref="F113" r:id="rId2" display="https://podminky.urs.cz/item/CS_URS_2022_01/997013635"/>
    <hyperlink ref="F121" r:id="rId3" display="https://podminky.urs.cz/item/CS_URS_2022_01/722173113"/>
    <hyperlink ref="F125" r:id="rId4" display="https://podminky.urs.cz/item/CS_URS_2022_01/722175002"/>
    <hyperlink ref="F129" r:id="rId5" display="https://podminky.urs.cz/item/CS_URS_2022_01/722182011"/>
    <hyperlink ref="F133" r:id="rId6" display="https://podminky.urs.cz/item/CS_URS_2022_01/722190401"/>
    <hyperlink ref="F137" r:id="rId7" display="https://podminky.urs.cz/item/CS_URS_2022_01/722232122"/>
    <hyperlink ref="F141" r:id="rId8" display="https://podminky.urs.cz/item/CS_URS_2022_01/998722201"/>
    <hyperlink ref="F159" r:id="rId9" display="https://podminky.urs.cz/item/CS_URS_2022_01/998731102"/>
    <hyperlink ref="F165" r:id="rId10" display="https://podminky.urs.cz/item/CS_URS_2022_01/732211112"/>
    <hyperlink ref="F168" r:id="rId11" display="https://podminky.urs.cz/item/CS_URS_2022_01/732212815"/>
    <hyperlink ref="F171" r:id="rId12" display="https://podminky.urs.cz/item/CS_URS_2022_01/732320812"/>
    <hyperlink ref="F174" r:id="rId13" display="https://podminky.urs.cz/item/CS_URS_2022_01/732324812"/>
    <hyperlink ref="F177" r:id="rId14" display="https://podminky.urs.cz/item/CS_URS_2022_01/732331612"/>
    <hyperlink ref="F180" r:id="rId15" display="https://podminky.urs.cz/item/CS_URS_2022_01/732331778"/>
    <hyperlink ref="F187" r:id="rId16" display="https://podminky.urs.cz/item/CS_URS_2022_01/998732101"/>
    <hyperlink ref="F201" r:id="rId17" display="https://podminky.urs.cz/item/CS_URS_2022_01/998734102"/>
    <hyperlink ref="F215" r:id="rId18" display="https://podminky.urs.cz/item/CS_URS_2022_01/767610115"/>
    <hyperlink ref="F221" r:id="rId19" display="https://podminky.urs.cz/item/CS_URS_2022_01/998767101"/>
    <hyperlink ref="F239" r:id="rId20" display="https://podminky.urs.cz/item/CS_URS_2022_01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2022-02-17T09:10:57Z</dcterms:created>
  <dcterms:modified xsi:type="dcterms:W3CDTF">2022-02-17T09:11:13Z</dcterms:modified>
</cp:coreProperties>
</file>